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451" i="1" l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E97" i="1"/>
  <c r="D81" i="1"/>
  <c r="D80" i="1"/>
  <c r="D79" i="1"/>
  <c r="D78" i="1"/>
  <c r="D77" i="1"/>
  <c r="D76" i="1"/>
  <c r="D75" i="1"/>
  <c r="C69" i="1"/>
  <c r="C68" i="1"/>
  <c r="D58" i="1"/>
  <c r="D57" i="1"/>
  <c r="D56" i="1"/>
  <c r="D55" i="1"/>
</calcChain>
</file>

<file path=xl/sharedStrings.xml><?xml version="1.0" encoding="utf-8"?>
<sst xmlns="http://schemas.openxmlformats.org/spreadsheetml/2006/main" count="1119" uniqueCount="773">
  <si>
    <t xml:space="preserve">             Приложение № 3</t>
  </si>
  <si>
    <t>к Приказу № 302  от 30.12.2016 г.</t>
  </si>
  <si>
    <t>РАЗДЕЛ №1</t>
  </si>
  <si>
    <t>1.1 Аккордные ставки плат за производство погрузо - разгрузочных работ</t>
  </si>
  <si>
    <t xml:space="preserve"> </t>
  </si>
  <si>
    <t>(в руб за 1-ну тонну)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</si>
  <si>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</si>
  <si>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</si>
  <si>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</si>
  <si>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</si>
  <si>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</si>
  <si>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</si>
  <si>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</si>
  <si>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</si>
  <si>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</si>
  <si>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</si>
  <si>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</si>
  <si>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Зерно и семена:выгрузка навалом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</si>
  <si>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</si>
  <si>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</si>
  <si>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</si>
  <si>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</si>
  <si>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</si>
  <si>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</si>
  <si>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</si>
  <si>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</si>
  <si>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</si>
  <si>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</si>
  <si>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</si>
  <si>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</si>
  <si>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</si>
  <si>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</si>
  <si>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</si>
  <si>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</si>
  <si>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</si>
  <si>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</si>
  <si>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</si>
  <si>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</si>
  <si>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</si>
  <si>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</si>
  <si>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</si>
  <si>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</si>
  <si>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</si>
  <si>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</si>
  <si>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</si>
  <si>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</si>
  <si>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</si>
  <si>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</si>
  <si>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</si>
  <si>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</si>
  <si>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</si>
  <si>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</si>
  <si>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</si>
  <si>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</si>
  <si>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</si>
  <si>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</si>
  <si>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</si>
  <si>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</si>
  <si>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r>
      <t xml:space="preserve">031, 071 - 073, 076, 077, </t>
    </r>
    <r>
      <rPr>
        <sz val="7"/>
        <color indexed="10"/>
        <rFont val="Arial"/>
        <family val="2"/>
        <charset val="204"/>
      </rPr>
      <t xml:space="preserve">131, </t>
    </r>
    <r>
      <rPr>
        <sz val="7"/>
        <color indexed="8"/>
        <rFont val="Arial"/>
        <family val="2"/>
        <charset val="204"/>
      </rPr>
      <t>261, 451, 463, 611, 621 - 626, 631 - 635, 641, 651 - 653, 682, 692, 693 </t>
    </r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</si>
  <si>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</si>
  <si>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</si>
  <si>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</si>
  <si>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</si>
  <si>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</si>
  <si>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</si>
  <si>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</si>
  <si>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</si>
  <si>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</si>
  <si>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</si>
  <si>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</si>
  <si>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</si>
  <si>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</si>
  <si>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</si>
  <si>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</si>
  <si>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</si>
  <si>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</si>
  <si>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</si>
  <si>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</si>
  <si>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</si>
  <si>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</si>
  <si>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</si>
  <si>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</si>
  <si>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</si>
  <si>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</si>
  <si>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</si>
  <si>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</si>
  <si>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</si>
  <si>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</si>
  <si>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</si>
  <si>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</si>
  <si>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</si>
  <si>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</si>
  <si>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</si>
  <si>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</si>
  <si>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</si>
  <si>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</si>
  <si>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</si>
  <si>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</si>
  <si>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</si>
  <si>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</si>
  <si>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</si>
  <si>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</si>
  <si>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</si>
  <si>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</si>
  <si>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</si>
  <si>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</si>
  <si>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</si>
  <si>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</si>
  <si>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</si>
  <si>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</si>
  <si>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</si>
  <si>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</si>
  <si>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</si>
  <si>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</si>
  <si>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</si>
  <si>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</si>
  <si>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</si>
  <si>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</si>
  <si>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</si>
  <si>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</si>
  <si>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 xml:space="preserve">  Плата за использование причалов порта при перевалке грузов силами и средствами клиентов 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</si>
  <si>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</si>
  <si>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</si>
  <si>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</si>
  <si>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</si>
  <si>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</si>
  <si>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1.1.35</t>
  </si>
  <si>
    <t>Перевалка грузов, за исключением: цемента навалом, рыбы (рыбопродукции), нефти и нефтепродуктов</t>
  </si>
  <si>
    <t>причалы порта                              (за исключением № 210; 238)</t>
  </si>
  <si>
    <t>1.1.36</t>
  </si>
  <si>
    <t>Перевалка цемента навалом</t>
  </si>
  <si>
    <t>причал, в соответствии с ВТИП</t>
  </si>
  <si>
    <t>1.1.37</t>
  </si>
  <si>
    <t>Перевалка рыбы (рыбопродукции)</t>
  </si>
  <si>
    <t xml:space="preserve">причалы №  213; 214; 215; 231; 2Б                     </t>
  </si>
  <si>
    <t>1.1.38</t>
  </si>
  <si>
    <t>Перевалка нефти и нефтепродуктов</t>
  </si>
  <si>
    <t>причал № 238</t>
  </si>
  <si>
    <t>Примечание:</t>
  </si>
  <si>
    <t>1</t>
  </si>
  <si>
    <t>Рыболовецкие суда, после завершения грузовых операций на причалах 215, 2Б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</si>
  <si>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</si>
  <si>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</si>
  <si>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1.2  Аккордные ставки плат за производство погрузо-разгрузочных работ грузов требующих повышенного обеспечения техники безопасности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</si>
  <si>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</si>
  <si>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</si>
  <si>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</si>
  <si>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</si>
  <si>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</si>
  <si>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</si>
  <si>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</si>
  <si>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 xml:space="preserve">1.3 Аккордные ставки плат за погрузку на суда или выгрузку из судов груженных универсальных контейнеров </t>
  </si>
  <si>
    <t>(в руб за 1-н контейнер)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</si>
  <si>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</si>
  <si>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</si>
  <si>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</si>
  <si>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</si>
  <si>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</si>
  <si>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</si>
  <si>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</si>
  <si>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</si>
  <si>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</si>
  <si>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</si>
  <si>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1.3.4</t>
  </si>
  <si>
    <t>Двадцатифутовый (ISO-1C) </t>
  </si>
  <si>
    <t>1.3.5</t>
  </si>
  <si>
    <t>Тридцатифутовый (ISO-1B) </t>
  </si>
  <si>
    <t>1.3.6</t>
  </si>
  <si>
    <t>Сорокафутовый (ISO-1A) </t>
  </si>
  <si>
    <t>1.3.7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</si>
  <si>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</si>
  <si>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</si>
  <si>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</si>
  <si>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</si>
  <si>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</si>
  <si>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дифференсацией по номенклатуре грузов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</si>
  <si>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</si>
  <si>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</si>
  <si>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1.4  Аккордная ставка  по  обеспечению погрузки/выгрузки колесной техники   во время захода и стоянки парома в порту</t>
  </si>
  <si>
    <t>Способ погрузки/выгрузки</t>
  </si>
  <si>
    <t>Расчетная величина</t>
  </si>
  <si>
    <t>Стоимость (руб)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</si>
  <si>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</si>
  <si>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</si>
  <si>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</si>
  <si>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</si>
  <si>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</si>
  <si>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</si>
  <si>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1.5 Прочие услуги  связанные с перевалкой грузов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</si>
  <si>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</si>
  <si>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</si>
  <si>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</si>
  <si>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</si>
  <si>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</si>
  <si>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</si>
  <si>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руб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</si>
  <si>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</si>
  <si>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</si>
  <si>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1.5.3</t>
  </si>
  <si>
    <t>Стоимость внутрискладского  перемещение груза (кроме зерна и зерновой продукции) по инициативе клиента</t>
  </si>
  <si>
    <t>1.5.4</t>
  </si>
  <si>
    <t xml:space="preserve">Стоимость взвешивания одного транспортного средства (брутто+нетто) </t>
  </si>
  <si>
    <t>1-но транспортное средство</t>
  </si>
  <si>
    <t>1.5.5</t>
  </si>
  <si>
    <t>Стоимость  услуг швартовной команды при швартовках /отшвартовках в разрезе категории судна: все суда,  кроме накатных, наплавных и контейнеровозов, наливных</t>
  </si>
  <si>
    <r>
      <t>1м</t>
    </r>
    <r>
      <rPr>
        <b/>
        <vertAlign val="superscript"/>
        <sz val="10"/>
        <color indexed="8"/>
        <rFont val="Arial"/>
        <family val="2"/>
        <charset val="204"/>
      </rPr>
      <t>3</t>
    </r>
    <r>
      <rPr>
        <b/>
        <sz val="10"/>
        <color indexed="8"/>
        <rFont val="Arial"/>
        <family val="2"/>
        <charset val="204"/>
      </rPr>
      <t xml:space="preserve"> условного объема судна</t>
    </r>
  </si>
  <si>
    <t>1.5.6</t>
  </si>
  <si>
    <t>Стоимость  услуг швартовной команды при швартовках /отшвартовках в разрезе категории судна: суда накатные, наплавные и контейнеровозы, наливные</t>
  </si>
  <si>
    <t>1.5.7</t>
  </si>
  <si>
    <t>Очистка территории перегрузочного комплекса от загрязняющих грузов</t>
  </si>
  <si>
    <t>1.5.8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</si>
  <si>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</si>
  <si>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</si>
  <si>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r>
      <t>За услуги швартовной команды , оказанные в дневное время с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22</t>
    </r>
    <r>
      <rPr>
        <b/>
        <vertAlign val="superscript"/>
        <sz val="10"/>
        <color indexed="8"/>
        <rFont val="Arial"/>
        <family val="2"/>
        <charset val="204"/>
      </rPr>
      <t xml:space="preserve"> 00</t>
    </r>
    <r>
      <rPr>
        <b/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</si>
  <si>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24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и с 00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>часов :</t>
    </r>
  </si>
  <si>
    <t xml:space="preserve">         - в рабочие дни,субботу, воскресенье применяется повышающий коэффициент -1,25;</t>
  </si>
  <si>
    <t xml:space="preserve">         - в дни государственных праздников – 1,75.</t>
  </si>
  <si>
    <t>РАЗДЕЛ №2</t>
  </si>
  <si>
    <t>Хранение грузов</t>
  </si>
  <si>
    <t>2.1  Стоимость хранения экспортных, импортных грузов</t>
  </si>
  <si>
    <t>Период</t>
  </si>
  <si>
    <t>Хранение на площадях открытых складов  за 1тонно*сутки (руб)</t>
  </si>
  <si>
    <t>Хранение на площадях блока складов за                                          1  тонно*сутки (руб)</t>
  </si>
  <si>
    <t>Хранение на площадях металлических ангаров                                  1  тонно*сутки (руб)</t>
  </si>
  <si>
    <t>2.1.1</t>
  </si>
  <si>
    <t>до 4-х суток включительно</t>
  </si>
  <si>
    <t>2.1.2</t>
  </si>
  <si>
    <t>от 5-и  до 30 суток включительно</t>
  </si>
  <si>
    <t>2.1.3</t>
  </si>
  <si>
    <t>от 31 до 60 суток включительно</t>
  </si>
  <si>
    <t>2.1.4</t>
  </si>
  <si>
    <t>от 61 до 90 суток включительно</t>
  </si>
  <si>
    <t xml:space="preserve">2.2     Стоимость хранения каботажных грузов </t>
  </si>
  <si>
    <t>2.2.1</t>
  </si>
  <si>
    <t>2.2.2</t>
  </si>
  <si>
    <t>2.2.3</t>
  </si>
  <si>
    <t>2.2.4</t>
  </si>
  <si>
    <t>За хранение грузов в период первых четырёх календарных суток  плата не взимается.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</si>
  <si>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</si>
  <si>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</si>
  <si>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</si>
  <si>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</si>
  <si>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</si>
  <si>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</si>
  <si>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</si>
  <si>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</si>
  <si>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(ISO-1A) и выше (руб)</t>
  </si>
  <si>
    <t>2.3.1</t>
  </si>
  <si>
    <t xml:space="preserve"> 1 сутки</t>
  </si>
  <si>
    <t>2.3.2</t>
  </si>
  <si>
    <t>от 2  до 30 суток включительно</t>
  </si>
  <si>
    <t>2.3.3</t>
  </si>
  <si>
    <t>от 31 суток до 60 суток включительно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</si>
  <si>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</si>
  <si>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</si>
  <si>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</si>
  <si>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</si>
  <si>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</si>
  <si>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</si>
  <si>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За хранение  в течение одних суток  плата не взимается.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</si>
  <si>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</si>
  <si>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 xml:space="preserve">Предельный период хранения не должен превышать  60 суток. По истечении указанного срока (на 61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</si>
  <si>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</si>
  <si>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</si>
  <si>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</si>
  <si>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</si>
  <si>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</si>
  <si>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</si>
  <si>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Тариф                                    (руб)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</si>
  <si>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</si>
  <si>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</si>
  <si>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</si>
  <si>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</si>
  <si>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</si>
  <si>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</si>
  <si>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</si>
  <si>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</si>
  <si>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  Плата за использование причалов  порта  с судов без выполнения грузовых операций</t>
  </si>
  <si>
    <t>Тариф (руб)</t>
  </si>
  <si>
    <t>3.2.1</t>
  </si>
  <si>
    <t xml:space="preserve"> за 1-н погонный метр причальной стенки  в сутки</t>
  </si>
  <si>
    <t>Причалы № 11; 29; 49; ПП-55; 65; 82; 117; 143; 144; 146; 151; 152; 153; 153а; 154; 155; 156; 157,2Б,138</t>
  </si>
  <si>
    <t>3.2.2</t>
  </si>
  <si>
    <t>Все причалы за исключением                                                п. 3.2.1 ; 3.2.3</t>
  </si>
  <si>
    <t>3.2.3</t>
  </si>
  <si>
    <t>Причал № 52</t>
  </si>
  <si>
    <t>3.2.4</t>
  </si>
  <si>
    <t>Суда загранплавания                              (в т.ч. заходящие в ремонт)</t>
  </si>
  <si>
    <t>3.2.5</t>
  </si>
  <si>
    <t>Для отстоя рыболовецких судов каботажного плавания</t>
  </si>
  <si>
    <t>за 1-н погонный метр причальной стенки  в сутки</t>
  </si>
  <si>
    <t>причалы № 233, 213; 214; 231</t>
  </si>
  <si>
    <t>3.2.6</t>
  </si>
  <si>
    <t>Суда, государственных (федеральных) органов, выполняющих государственные надзорные и контрольные функций, аварийно-спасательные, научно-исследовательские, гидрографические и учебные суда (за исключением коммерческой деятельности).</t>
  </si>
  <si>
    <t>все причалы</t>
  </si>
  <si>
    <t>Время стоянки рассчитывается в сутках с момента постановки судна к причалу, при этом не полные сутки считаются сутками.</t>
  </si>
  <si>
    <t>Исключение составляет п. 3.2.1  для  маломерных судов, которые подключились к Региональной навигационно-информационной системе (согласно Постановления Правительства г. Севастополя от 24.11.2015г.  №1092-ПП «О создании государственной информационной системы города Севастополя «Региональная навигационно-информационная система города Севастополя»)  и для пассажирских судов, осуществляющих коммерческие пассажирские перевозки по бухтам севастополя, и к которым применяются следующие условия:                                                                                                                                                                                                   -время стоянки до 12 часов в сутках - округляется до 0,5 суток;                                                                                                                                                                                                  -более 12 часов -  до суток;</t>
  </si>
  <si>
    <t>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причалов, которые были использованы одним судном в течение одних суток.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</si>
  <si>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</si>
  <si>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</si>
  <si>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В осенне-зимний период ( с 15.10 по 15.04) для судов, осуществляющих коммерческие (экскурсионные) пассажирские перевозки, при расчете платы за использование причалов  к тарифу применяется понижающий коэффициент = 0,75 (т.е. учитывается сезонный характер работы судов).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</si>
  <si>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</si>
  <si>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</si>
  <si>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</si>
  <si>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Тариф                                 (руб)</t>
  </si>
  <si>
    <t>3.3.1</t>
  </si>
  <si>
    <t>за 1-ни сутки</t>
  </si>
  <si>
    <t>рейдовый причал</t>
  </si>
  <si>
    <t>3.3.2</t>
  </si>
  <si>
    <t>При стоянке судна у рейдового причала стоимость стоянки рассчитывается исходя из ширины судна.</t>
  </si>
  <si>
    <t>3.4  Плата заиспользование территории порта</t>
  </si>
  <si>
    <t>3.4.1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</si>
  <si>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>складской/причальной  площади порта для размещения производственных средств клиентов, участвующих в технологическом процессе по перевалке грузов</t>
    </r>
  </si>
  <si>
    <r>
      <t>руб.  за 1м</t>
    </r>
    <r>
      <rPr>
        <b/>
        <i/>
        <vertAlign val="superscript"/>
        <sz val="10"/>
        <color indexed="8"/>
        <rFont val="Arial"/>
        <family val="2"/>
        <charset val="204"/>
      </rPr>
      <t>2</t>
    </r>
    <r>
      <rPr>
        <b/>
        <i/>
        <sz val="10"/>
        <color indexed="8"/>
        <rFont val="Arial"/>
        <family val="2"/>
        <charset val="204"/>
      </rPr>
      <t xml:space="preserve"> площади в сутки</t>
    </r>
  </si>
  <si>
    <t>причалы - по территориальному признаку перевалки грузов</t>
  </si>
  <si>
    <t>3.4.2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</si>
  <si>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причалов  порта </t>
    </r>
  </si>
  <si>
    <t>все ричалы</t>
  </si>
  <si>
    <t>3.4.3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</si>
  <si>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закрытых помещений порта </t>
    </r>
  </si>
  <si>
    <t>При проведении ремонтных работ силами судовладельцев на судне стоящем у причала за ширину используемой площади  принимать величину равную 2,5 м2 , за длину - длину судна.</t>
  </si>
  <si>
    <t>3.5  Плата за использование инфраструктуры порта</t>
  </si>
  <si>
    <t>3.5.1</t>
  </si>
  <si>
    <t>Плата за использование инфраструктуры причального комплекса № 52</t>
  </si>
  <si>
    <t>руб.  в сутки ,без НДС</t>
  </si>
  <si>
    <t>РАЗДЕЛ №4</t>
  </si>
  <si>
    <t>Плата за буксирные операции</t>
  </si>
  <si>
    <t>4.1 Плата за буксирные операции, связанные со швартовкой, перетяжкой, перешвартовкой и отшвартовкой в порту судов, осуществляющих грузовые операции</t>
  </si>
  <si>
    <t>Стоимость,  за 1м3условного объема (руб)</t>
  </si>
  <si>
    <t>Стоимость,  за 1м3 условного объема (руб.)</t>
  </si>
  <si>
    <t>для каботажного плавания</t>
  </si>
  <si>
    <t>для внешнеторговой деятельности</t>
  </si>
  <si>
    <t>4.1.1</t>
  </si>
  <si>
    <t>Швартовка/отшвартовка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</si>
  <si>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</si>
  <si>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</si>
  <si>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</si>
  <si>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</si>
  <si>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</si>
  <si>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</si>
  <si>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</si>
  <si>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</si>
  <si>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</si>
  <si>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</si>
  <si>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</si>
  <si>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</si>
  <si>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</si>
  <si>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</si>
  <si>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</si>
  <si>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</si>
  <si>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</si>
  <si>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</si>
  <si>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</si>
  <si>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 за услуги, оказанные с 06час.00 мин. до 22 час.00 мин. в  дни государственных праздников, применяется повышающий коэффициент - 1,5.</t>
  </si>
  <si>
    <t> за услуги, оказанные в ночное время с 22 час.00 мин. до 06 час.00 мин (Согласно ст.  96 ТК РФ):</t>
  </si>
  <si>
    <t>а). в рабочие дни,субботу,воскресенье применяется повышающий коэффициент - 1,25;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</si>
  <si>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</si>
  <si>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</si>
  <si>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</si>
  <si>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</si>
  <si>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</si>
  <si>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</si>
  <si>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</si>
  <si>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</si>
  <si>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</si>
  <si>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</si>
  <si>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</si>
  <si>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</si>
  <si>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</si>
  <si>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</si>
  <si>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судна).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</si>
  <si>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</si>
  <si>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</si>
  <si>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</si>
  <si>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</si>
  <si>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</si>
  <si>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</si>
  <si>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</si>
  <si>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</si>
  <si>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</si>
  <si>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</si>
  <si>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</si>
  <si>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</si>
  <si>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</si>
  <si>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</si>
  <si>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а). в рабочие дни,субботу, воскресенье применяется повышающий коэффициент - 1,25;</t>
  </si>
  <si>
    <t>5.2. Плата за утилизацию отходов с судов</t>
  </si>
  <si>
    <r>
      <t>Стоимость, руб. за 1 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 xml:space="preserve"> отходов (руб.)</t>
    </r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</si>
  <si>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</si>
  <si>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</si>
  <si>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</si>
  <si>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</si>
  <si>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</si>
  <si>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</si>
  <si>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</si>
  <si>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</si>
  <si>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</si>
  <si>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</si>
  <si>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</si>
  <si>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</si>
  <si>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</si>
  <si>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Отсчет фактически затраченного времени начинается  от отшвартовки с места стоянки судна к месту оказания услуги, и до времени  возвращения судна к месту дислокации.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</si>
  <si>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</si>
  <si>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</si>
  <si>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</si>
  <si>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</si>
  <si>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</si>
  <si>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</si>
  <si>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5.3.3</t>
  </si>
  <si>
    <t>Использование одной секции бонового заграждения  (за 1-н час )</t>
  </si>
  <si>
    <t xml:space="preserve">5.4. Услуги вспомогательного флота по очистке акваторий порта от загрязнений,                      возникших в результате форс-мажора. </t>
  </si>
  <si>
    <t>Тариф                      (руб)</t>
  </si>
  <si>
    <t>5.4.1</t>
  </si>
  <si>
    <t>Стоимость услуги  по очистке акватории от бытового мусора</t>
  </si>
  <si>
    <t xml:space="preserve">1 час </t>
  </si>
  <si>
    <t>руб*1час</t>
  </si>
  <si>
    <t>5.4.2</t>
  </si>
  <si>
    <t>Стоимость услуги  по сбору плавающих нефтепродуктов</t>
  </si>
  <si>
    <t xml:space="preserve">1 тонна </t>
  </si>
  <si>
    <t>руб*1тонну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</si>
  <si>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</si>
  <si>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</si>
  <si>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</si>
  <si>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</si>
  <si>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</si>
  <si>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</si>
  <si>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</si>
  <si>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руб* 1час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</si>
  <si>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</si>
  <si>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</si>
  <si>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</si>
  <si>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</si>
  <si>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</si>
  <si>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</si>
  <si>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</si>
  <si>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</si>
  <si>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</si>
  <si>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</si>
  <si>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</si>
  <si>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</si>
  <si>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</si>
  <si>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</si>
  <si>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</si>
  <si>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</si>
  <si>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</si>
  <si>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</si>
  <si>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</si>
  <si>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</si>
  <si>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</si>
  <si>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</si>
  <si>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</si>
  <si>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</si>
  <si>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</si>
  <si>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</si>
  <si>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</si>
  <si>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</si>
  <si>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</si>
  <si>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</si>
  <si>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</si>
  <si>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</si>
  <si>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</si>
  <si>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</si>
  <si>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</si>
  <si>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</si>
  <si>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</si>
  <si>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</si>
  <si>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</si>
  <si>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</si>
  <si>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</si>
  <si>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</si>
  <si>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</si>
  <si>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</si>
  <si>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</si>
  <si>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</si>
  <si>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</si>
  <si>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</si>
  <si>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</si>
  <si>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</si>
  <si>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</si>
  <si>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</si>
  <si>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</si>
  <si>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</si>
  <si>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</si>
  <si>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</si>
  <si>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</si>
  <si>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</si>
  <si>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</si>
  <si>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</si>
  <si>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</si>
  <si>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</si>
  <si>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</si>
  <si>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</si>
  <si>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</si>
  <si>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</si>
  <si>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</si>
  <si>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</si>
  <si>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</si>
  <si>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</si>
  <si>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</si>
  <si>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</si>
  <si>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</si>
  <si>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</si>
  <si>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</si>
  <si>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</si>
  <si>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</si>
  <si>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</si>
  <si>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</si>
  <si>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</si>
  <si>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</si>
  <si>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</si>
  <si>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</si>
  <si>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</si>
  <si>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</si>
  <si>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</si>
  <si>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</si>
  <si>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</si>
  <si>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</si>
  <si>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</si>
  <si>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</si>
  <si>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</si>
  <si>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</si>
  <si>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</si>
  <si>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</si>
  <si>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</si>
  <si>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</si>
  <si>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</si>
  <si>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</si>
  <si>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</si>
  <si>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</si>
  <si>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</si>
  <si>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</si>
  <si>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</si>
  <si>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</si>
  <si>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</si>
  <si>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</si>
  <si>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</si>
  <si>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</si>
  <si>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</si>
  <si>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</si>
  <si>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</si>
  <si>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</si>
  <si>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</si>
  <si>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</si>
  <si>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</si>
  <si>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</si>
  <si>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</si>
  <si>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</si>
  <si>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</si>
  <si>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</si>
  <si>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</si>
  <si>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</si>
  <si>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</si>
  <si>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</si>
  <si>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</si>
  <si>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</si>
  <si>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</si>
  <si>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</si>
  <si>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</si>
  <si>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</si>
  <si>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</si>
  <si>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</si>
  <si>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</si>
  <si>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</si>
  <si>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</si>
  <si>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</si>
  <si>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</si>
  <si>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Стоимость 1-го часа работы    парома                                </t>
  </si>
  <si>
    <t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</si>
  <si>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</si>
  <si>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   а). в рабочие дни,субботу,воскресенье применяется повышающий коэффициент - 1,25;</t>
  </si>
  <si>
    <t xml:space="preserve">   б). в  дни государственных праздников - 1,75.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</si>
  <si>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</si>
  <si>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</si>
  <si>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</si>
  <si>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</si>
  <si>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</si>
  <si>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</si>
  <si>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</si>
  <si>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</si>
  <si>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r>
      <t>период работы                                       с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до 6</t>
    </r>
    <r>
      <rPr>
        <b/>
        <vertAlign val="superscript"/>
        <sz val="10"/>
        <color indexed="8"/>
        <rFont val="Arial Cyr"/>
        <charset val="204"/>
      </rPr>
      <t xml:space="preserve">00 </t>
    </r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</si>
  <si>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</si>
  <si>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</si>
  <si>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</si>
  <si>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</si>
  <si>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</si>
  <si>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</si>
  <si>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</si>
  <si>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</si>
  <si>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</si>
  <si>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</si>
  <si>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</si>
  <si>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</si>
  <si>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</si>
  <si>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</si>
  <si>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</si>
  <si>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8.1.4</t>
  </si>
  <si>
    <t>Стоимость услуг по бункеровке судов горюче- смазочными материалами на территории  ГТ "Камышовая"</t>
  </si>
  <si>
    <t>8.1.5</t>
  </si>
  <si>
    <t>Хранение  горюче- смазочных материалов на территории  ГТ "Камышовая"</t>
  </si>
  <si>
    <t>1 тонно*сутки</t>
  </si>
  <si>
    <t>Стоимость ресурсов:  электроэнергии, воды, ГСМ, возмещается отдельно по ценам закупок.</t>
  </si>
  <si>
    <t>РАЗДЕЛ № 9</t>
  </si>
  <si>
    <t>9.1 Использование ифраструктуры Порта автомобильным транспортом</t>
  </si>
  <si>
    <t xml:space="preserve">Стоимость    (руб)                                              без НДС          </t>
  </si>
  <si>
    <t xml:space="preserve">Стоимость    (руб)                            с НДС          </t>
  </si>
  <si>
    <t>Автомобильным автотранспортом</t>
  </si>
  <si>
    <t>Пассажирский автотранспорт</t>
  </si>
  <si>
    <t>9.1.1</t>
  </si>
  <si>
    <t xml:space="preserve">микроавтобус     </t>
  </si>
  <si>
    <t>разовый въезд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</si>
  <si>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</si>
  <si>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</si>
  <si>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</si>
  <si>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</si>
  <si>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</si>
  <si>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</si>
  <si>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на 1 неделю</t>
  </si>
  <si>
    <t>9.1.5</t>
  </si>
  <si>
    <t>на 1 месяц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</si>
  <si>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</si>
  <si>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</si>
  <si>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</si>
  <si>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</si>
  <si>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</si>
  <si>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</si>
  <si>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</si>
  <si>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</si>
  <si>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9.1.12</t>
  </si>
  <si>
    <t>на 3 месяца</t>
  </si>
  <si>
    <t>9.1.13</t>
  </si>
  <si>
    <t>на 6 месяца</t>
  </si>
  <si>
    <t>9.1.14</t>
  </si>
  <si>
    <t>свыше 30 тонн</t>
  </si>
  <si>
    <t>9.1.15</t>
  </si>
  <si>
    <t>9.1.16</t>
  </si>
  <si>
    <t>специализированная техника до 10 тонн</t>
  </si>
  <si>
    <t>9.1.17</t>
  </si>
  <si>
    <t>9.1.18</t>
  </si>
  <si>
    <t>бензовоз (для бункеровки судов нефтепродуктами)</t>
  </si>
  <si>
    <t>Легковой автотранспорт</t>
  </si>
  <si>
    <t>9.1.19</t>
  </si>
  <si>
    <t xml:space="preserve">        легковой автомобиль</t>
  </si>
  <si>
    <t>9.1.20</t>
  </si>
  <si>
    <t>9.1.21</t>
  </si>
  <si>
    <t>Пешеходы</t>
  </si>
  <si>
    <t>9.1.22</t>
  </si>
  <si>
    <t xml:space="preserve">        человек</t>
  </si>
  <si>
    <t>разовый проход</t>
  </si>
  <si>
    <t>9.1.23</t>
  </si>
  <si>
    <t>9.1.24</t>
  </si>
  <si>
    <t>9.1.25</t>
  </si>
  <si>
    <t>электронный пропуск для работника ГУПГС "СМП"при утере /порчи</t>
  </si>
  <si>
    <t>разовое оформление</t>
  </si>
  <si>
    <t>9.1.26</t>
  </si>
  <si>
    <t xml:space="preserve">электронный пропуск для персонала сторонних организаций      </t>
  </si>
  <si>
    <t>9.1.27</t>
  </si>
  <si>
    <t>стоимость въезда - выезда за 1 тонну для тарно-штучных и пакетированных грузов</t>
  </si>
  <si>
    <t>Расчет за  транспортное средств с прицепом принимать, как  2-е единицы (за исключением тягача с прицепом)</t>
  </si>
  <si>
    <t>Расчет стоимости оформления всех видов пропусков за период превышающий один месяц расчитывается по базе 1-го месяца</t>
  </si>
  <si>
    <t>Право приобретения пропуска на автотранспортное средство на 3 месяца (п.9.1.12) и 6 месяцев (п.9.1.13) предоставляется клиентам, обеспечившим месячный объём переввалки не менее 15 тыс. тонн</t>
  </si>
  <si>
    <t>РАЗДЕЛ 10</t>
  </si>
  <si>
    <t>10.1 Прочие услуги</t>
  </si>
  <si>
    <t>Стоимость                 (руб)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</si>
  <si>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</si>
  <si>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</si>
  <si>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</si>
  <si>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</si>
  <si>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</si>
  <si>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</si>
  <si>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</si>
  <si>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</si>
  <si>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</si>
  <si>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>Прием бытового мусора  от предприятий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</si>
  <si>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</si>
  <si>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</si>
  <si>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</si>
  <si>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</si>
  <si>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</si>
  <si>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</si>
  <si>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</si>
  <si>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</si>
  <si>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</si>
  <si>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</si>
  <si>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</si>
  <si>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</si>
  <si>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</si>
  <si>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</si>
  <si>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</si>
  <si>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</si>
  <si>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</si>
  <si>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 xml:space="preserve">круизные суда типа «река-море»; суда, выполняющие рейсы загранплавания, для  судов  под  иностранным  флагом                       </t>
  </si>
  <si>
    <t>10.1.10</t>
  </si>
  <si>
    <t>Обеспечение транспортной безопасности на объекте транспортной инфраструктуры( за 1-го пассажира при посадке;временном покидании зоны транспортной безопасности транзитных пассажиров)</t>
  </si>
  <si>
    <t>10.1.11</t>
  </si>
  <si>
    <t>Кассовое обслуживание пассажиров на Морском вокзале порта</t>
  </si>
  <si>
    <t xml:space="preserve">за один билет </t>
  </si>
  <si>
    <t>10.1.12</t>
  </si>
  <si>
    <t>Хранение багажа в камере хранения морского вокзала порта</t>
  </si>
  <si>
    <t>1 место в течение суток</t>
  </si>
  <si>
    <t>10.1.13</t>
  </si>
  <si>
    <t xml:space="preserve">Ограждение релингами  для обеспечения праздничных и других мероприятий   </t>
  </si>
  <si>
    <t>1-н релинг в сутки</t>
  </si>
  <si>
    <t>10.1.14</t>
  </si>
  <si>
    <t>Услуги по предоставлению доступа к кабельной канализации связи и локальной сети</t>
  </si>
  <si>
    <t>1-н  п.метр  в месяц</t>
  </si>
  <si>
    <t>10.1.15</t>
  </si>
  <si>
    <t>Ксероксная копия</t>
  </si>
  <si>
    <t>1-н лист (одностороннее)</t>
  </si>
  <si>
    <t>10.1.16</t>
  </si>
  <si>
    <t>Факсимильное сообщение</t>
  </si>
  <si>
    <t>10.1.17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</si>
  <si>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</si>
  <si>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</si>
  <si>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10.1.18</t>
  </si>
  <si>
    <t>Услуги слесаря по ремонту и обслуживанию перегрузочных машин</t>
  </si>
  <si>
    <t>10.1.19</t>
  </si>
  <si>
    <t xml:space="preserve">Услуги электромонтера по ремонту и обслуживанию электрооборудования </t>
  </si>
  <si>
    <t>10.1.20</t>
  </si>
  <si>
    <t>Услуги слесаря-сантехника</t>
  </si>
  <si>
    <t>Предоставление конференц зала  в здании Морвокзала, пл. Нахимова,5</t>
  </si>
  <si>
    <t>до 20 человек  до 18.00 часов</t>
  </si>
  <si>
    <t>1 час</t>
  </si>
  <si>
    <t>до 20 человек  после 18.00 часов</t>
  </si>
  <si>
    <t>10.1.21</t>
  </si>
  <si>
    <t>свыше 20 человек до 18.00 часов</t>
  </si>
  <si>
    <t>10.1.22</t>
  </si>
  <si>
    <t>свыше 20 человек после 18.00 часов</t>
  </si>
  <si>
    <t>Гидрографические работы</t>
  </si>
  <si>
    <t>10.1.23</t>
  </si>
  <si>
    <t>Стоимость 1 часа работы гидрографического катера "Гидрограф-1"</t>
  </si>
  <si>
    <t>10.1.24</t>
  </si>
  <si>
    <t>Стоимость 1 часа работы маломерного судна  "Гидрограф-2"</t>
  </si>
  <si>
    <t>1час</t>
  </si>
  <si>
    <t>10.1.25</t>
  </si>
  <si>
    <t>Стоимость 1 часа работы маломерного судна  "Гидрограф-4"</t>
  </si>
  <si>
    <t>10.1.26</t>
  </si>
  <si>
    <t>Стоимость работы специалиста с оборудованием для выполнения гидрографических работ</t>
  </si>
  <si>
    <t>10.1.27</t>
  </si>
  <si>
    <t>Стоимость стирки белья</t>
  </si>
  <si>
    <t>1 кг</t>
  </si>
  <si>
    <t>РАЗДЕЛ 11</t>
  </si>
  <si>
    <t>Докование</t>
  </si>
  <si>
    <t>11.1.1</t>
  </si>
  <si>
    <t>Первый и последний день в доке ( за 1 судно)</t>
  </si>
  <si>
    <t>сут.</t>
  </si>
  <si>
    <t>При заходе 1 судна</t>
  </si>
  <si>
    <t>При заходе 2 судов</t>
  </si>
  <si>
    <t>При заходе 3 и более судов</t>
  </si>
  <si>
    <t>11.1.2</t>
  </si>
  <si>
    <t>Промежуточные дни в доке ( за 1 судно)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</si>
  <si>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</si>
  <si>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</si>
  <si>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</si>
  <si>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</si>
  <si>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</si>
  <si>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</si>
  <si>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</si>
  <si>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</si>
  <si>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</si>
  <si>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Стоимость одних суток работы буксира                                мощностью 900 л.с. - 1200 л.с. / 662-882 кВт</t>
  </si>
  <si>
    <t>4.3.1</t>
  </si>
  <si>
    <t>4.3.2</t>
  </si>
  <si>
    <t>Стоимость одних суток работы буксира                                мощностью 315 л.с. / 232 кВт</t>
  </si>
  <si>
    <t>4.3.3</t>
  </si>
  <si>
    <t>Стоимость одних суток работы буксира                                мощностью 1600 л.с. / 1177 кВт</t>
  </si>
  <si>
    <t>4.3   Плата за использования буксиров порта при проведении буксирных операций, не связанных с выполнением судном грузовых операций (вне акватории Севастопольского морского порта)</t>
  </si>
  <si>
    <t xml:space="preserve">Стоимость, руб.
 за одни сутки работы буксира </t>
  </si>
  <si>
    <t>Тариф применяется при линейной буксировке и обеспечении линейных буксиров вне акватории г.Севастополя и на расстоянии более 12 миль от порта.</t>
  </si>
  <si>
    <t>При расчёте стоимости услуг неполные сутки округляются до полных.</t>
  </si>
  <si>
    <t>Стоимость работы буксира без учёта топлива</t>
  </si>
  <si>
    <t>с изменениями от 07.09.18 г. Приказ ГУПГС "СМП" № 297</t>
  </si>
  <si>
    <t>4.2   Плата за использования буксиров порта при проведении буксирных операций, не связанных с выполнением судном грузовых операций ( в пределах акватории Севастопольского морского порта)</t>
  </si>
  <si>
    <t>помещения: Морского вокзала, ГТ терминала "Инкерман", ГТ "Камышовая", транзитно-грузового терминала"4км Камышовского шоссе"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</si>
</sst>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3.5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u/>
      <sz val="10"/>
      <name val="Arial"/>
      <family val="2"/>
      <charset val="204"/>
    </font>
    <font>
      <sz val="12"/>
      <name val="Calibri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4"/>
      <color indexed="8"/>
      <name val="Arial Cyr"/>
      <charset val="204"/>
    </font>
    <font>
      <b/>
      <vertAlign val="superscript"/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5" fillId="0" borderId="0"/>
    <xf numFmtId="0" fontId="38" fillId="0" borderId="0"/>
    <xf numFmtId="0" fontId="42" fillId="0" borderId="0"/>
    <xf numFmtId="0" fontId="35" fillId="0" borderId="0"/>
  </cellStyleXfs>
  <cellXfs count="490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9" fontId="31" fillId="3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49" fontId="26" fillId="0" borderId="0" xfId="0" applyNumberFormat="1" applyFont="1" applyAlignment="1">
      <alignment horizontal="center" vertical="top"/>
    </xf>
    <xf numFmtId="49" fontId="2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3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" fontId="5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" fontId="4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9" fillId="0" borderId="0" xfId="0" applyFont="1" applyFill="1" applyBorder="1" applyAlignment="1"/>
    <xf numFmtId="49" fontId="8" fillId="0" borderId="0" xfId="0" applyNumberFormat="1" applyFont="1" applyFill="1" applyBorder="1" applyAlignment="1">
      <alignment vertical="center" wrapText="1"/>
    </xf>
    <xf numFmtId="4" fontId="37" fillId="0" borderId="8" xfId="0" applyNumberFormat="1" applyFont="1" applyFill="1" applyBorder="1" applyAlignment="1">
      <alignment horizontal="center" vertical="center"/>
    </xf>
    <xf numFmtId="4" fontId="37" fillId="0" borderId="8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37" fillId="2" borderId="8" xfId="0" applyNumberFormat="1" applyFont="1" applyFill="1" applyBorder="1" applyAlignment="1">
      <alignment horizontal="center" vertical="center"/>
    </xf>
    <xf numFmtId="4" fontId="37" fillId="2" borderId="8" xfId="0" applyNumberFormat="1" applyFont="1" applyFill="1" applyBorder="1" applyAlignment="1">
      <alignment vertical="center"/>
    </xf>
    <xf numFmtId="4" fontId="37" fillId="2" borderId="0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37" fillId="0" borderId="8" xfId="0" applyFont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38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49" fontId="8" fillId="0" borderId="7" xfId="0" applyNumberFormat="1" applyFont="1" applyFill="1" applyBorder="1" applyAlignment="1">
      <alignment vertical="top"/>
    </xf>
    <xf numFmtId="0" fontId="4" fillId="0" borderId="8" xfId="3" applyFont="1" applyFill="1" applyBorder="1" applyAlignment="1">
      <alignment horizontal="center" vertical="center"/>
    </xf>
    <xf numFmtId="3" fontId="43" fillId="0" borderId="9" xfId="4" applyNumberFormat="1" applyFont="1" applyFill="1" applyBorder="1" applyAlignment="1">
      <alignment vertical="center"/>
    </xf>
    <xf numFmtId="49" fontId="8" fillId="0" borderId="39" xfId="0" applyNumberFormat="1" applyFont="1" applyFill="1" applyBorder="1" applyAlignment="1">
      <alignment vertical="top"/>
    </xf>
    <xf numFmtId="0" fontId="4" fillId="0" borderId="10" xfId="3" applyFont="1" applyFill="1" applyBorder="1" applyAlignment="1">
      <alignment horizontal="left" wrapText="1"/>
    </xf>
    <xf numFmtId="0" fontId="4" fillId="0" borderId="27" xfId="3" applyFont="1" applyFill="1" applyBorder="1" applyAlignment="1">
      <alignment horizontal="center" wrapText="1"/>
    </xf>
    <xf numFmtId="0" fontId="4" fillId="0" borderId="27" xfId="3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37" fillId="0" borderId="9" xfId="4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4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wrapText="1"/>
    </xf>
    <xf numFmtId="4" fontId="4" fillId="0" borderId="16" xfId="3" applyNumberFormat="1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horizontal="center" vertical="center"/>
    </xf>
    <xf numFmtId="4" fontId="5" fillId="0" borderId="19" xfId="3" applyNumberFormat="1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0" fontId="37" fillId="0" borderId="0" xfId="4" applyFont="1" applyFill="1" applyBorder="1" applyAlignment="1">
      <alignment horizontal="center"/>
    </xf>
    <xf numFmtId="0" fontId="37" fillId="0" borderId="0" xfId="4" applyFont="1" applyFill="1" applyBorder="1" applyAlignment="1">
      <alignment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center" vertical="center"/>
    </xf>
    <xf numFmtId="4" fontId="4" fillId="0" borderId="54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46" fillId="0" borderId="0" xfId="0" applyFont="1" applyFill="1" applyBorder="1" applyAlignment="1">
      <alignment horizontal="center" vertical="center"/>
    </xf>
    <xf numFmtId="4" fontId="4" fillId="0" borderId="5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45" fillId="0" borderId="2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2" xfId="3" applyFont="1" applyFill="1" applyBorder="1" applyAlignment="1">
      <alignment horizontal="left" vertical="center" wrapText="1"/>
    </xf>
    <xf numFmtId="0" fontId="4" fillId="0" borderId="52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37" fillId="0" borderId="0" xfId="4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27" xfId="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wrapText="1"/>
    </xf>
    <xf numFmtId="0" fontId="4" fillId="0" borderId="27" xfId="3" applyFont="1" applyFill="1" applyBorder="1" applyAlignment="1">
      <alignment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49" fontId="37" fillId="0" borderId="47" xfId="0" applyNumberFormat="1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8" xfId="1" applyNumberFormat="1" applyFont="1" applyFill="1" applyBorder="1" applyAlignment="1">
      <alignment horizontal="center" vertical="center" wrapText="1"/>
    </xf>
    <xf numFmtId="4" fontId="37" fillId="0" borderId="19" xfId="0" applyNumberFormat="1" applyFont="1" applyFill="1" applyBorder="1" applyAlignment="1">
      <alignment horizontal="center" vertical="center"/>
    </xf>
    <xf numFmtId="4" fontId="37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27" xfId="2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4" fontId="4" fillId="0" borderId="30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33" fillId="0" borderId="0" xfId="0" applyFont="1" applyFill="1" applyAlignment="1"/>
    <xf numFmtId="0" fontId="31" fillId="0" borderId="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30" xfId="0" applyNumberFormat="1" applyFont="1" applyFill="1" applyBorder="1" applyAlignment="1">
      <alignment horizontal="center" vertical="center"/>
    </xf>
    <xf numFmtId="0" fontId="35" fillId="3" borderId="4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28" fillId="0" borderId="0" xfId="0" applyFont="1" applyFill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/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165" fontId="4" fillId="0" borderId="42" xfId="0" applyNumberFormat="1" applyFont="1" applyFill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/>
    <xf numFmtId="0" fontId="4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4"/>
  <sheetViews>
    <sheetView tabSelected="1" workbookViewId="0"/>
  </sheetViews>
  <sheetFormatPr defaultRowHeight="15" x14ac:dyDescent="0.25"/>
  <cols>
    <col min="1" max="1" width="10.7109375" style="1" customWidth="1"/>
    <col min="2" max="2" width="38.140625" style="2" customWidth="1"/>
    <col min="3" max="3" width="20.140625" style="3" customWidth="1"/>
    <col min="4" max="4" width="18.28515625" style="4" customWidth="1"/>
    <col min="5" max="5" width="16.5703125" style="6" customWidth="1"/>
    <col min="6" max="6" width="14.28515625" style="6" customWidth="1"/>
    <col min="7" max="7" width="14.140625" style="6" customWidth="1"/>
  </cols>
  <sheetData>
    <row r="1" spans="1:7" x14ac:dyDescent="0.25">
      <c r="E1" s="5" t="s">
        <v>0</v>
      </c>
    </row>
    <row r="2" spans="1:7" x14ac:dyDescent="0.25">
      <c r="E2" s="7" t="s">
        <v>1</v>
      </c>
      <c r="F2" s="7"/>
    </row>
    <row r="3" spans="1:7" x14ac:dyDescent="0.25">
      <c r="E3" s="8" t="s">
        <v>770</v>
      </c>
      <c r="F3" s="8"/>
      <c r="G3" s="8"/>
    </row>
    <row r="4" spans="1:7" ht="18" x14ac:dyDescent="0.25">
      <c r="A4" s="287" t="s">
        <v>2</v>
      </c>
      <c r="B4" s="287"/>
      <c r="C4" s="287"/>
      <c r="D4" s="287"/>
      <c r="E4" s="287"/>
      <c r="F4" s="287"/>
      <c r="G4" s="287"/>
    </row>
    <row r="5" spans="1:7" x14ac:dyDescent="0.25">
      <c r="B5" s="6"/>
      <c r="F5" s="7"/>
      <c r="G5" s="7"/>
    </row>
    <row r="6" spans="1:7" ht="15.75" x14ac:dyDescent="0.25">
      <c r="A6" s="452" t="s">
        <v>3</v>
      </c>
      <c r="B6" s="452"/>
      <c r="C6" s="452"/>
      <c r="D6" s="452"/>
      <c r="E6" s="452"/>
      <c r="F6" s="452"/>
      <c r="G6" s="452"/>
    </row>
    <row r="7" spans="1:7" ht="15.75" thickBot="1" x14ac:dyDescent="0.3">
      <c r="B7" s="9" t="s">
        <v>4</v>
      </c>
      <c r="C7" s="10"/>
      <c r="D7" s="471" t="s">
        <v>5</v>
      </c>
      <c r="E7" s="471"/>
      <c r="F7" s="471" t="s">
        <v>5</v>
      </c>
      <c r="G7" s="471"/>
    </row>
    <row r="8" spans="1:7" x14ac:dyDescent="0.25">
      <c r="A8" s="400" t="s">
        <v>6</v>
      </c>
      <c r="B8" s="472" t="s">
        <v>7</v>
      </c>
      <c r="C8" s="472" t="s">
        <v>8</v>
      </c>
      <c r="D8" s="404" t="s">
        <v>9</v>
      </c>
      <c r="E8" s="469"/>
      <c r="F8" s="404" t="s">
        <v>10</v>
      </c>
      <c r="G8" s="470"/>
    </row>
    <row r="9" spans="1:7" x14ac:dyDescent="0.25">
      <c r="A9" s="464"/>
      <c r="B9" s="473"/>
      <c r="C9" s="474"/>
      <c r="D9" s="11" t="s">
        <v>11</v>
      </c>
      <c r="E9" s="11">
        <v>2</v>
      </c>
      <c r="F9" s="11" t="s">
        <v>11</v>
      </c>
      <c r="G9" s="12">
        <v>2</v>
      </c>
    </row>
    <row r="10" spans="1:7" x14ac:dyDescent="0.25">
      <c r="A10" s="13">
        <v>1</v>
      </c>
      <c r="B10" s="14">
        <v>2</v>
      </c>
      <c r="C10" s="15" t="s">
        <v>12</v>
      </c>
      <c r="D10" s="16">
        <v>3</v>
      </c>
      <c r="E10" s="14">
        <v>4</v>
      </c>
      <c r="F10" s="15" t="s">
        <v>12</v>
      </c>
      <c r="G10" s="17">
        <v>5</v>
      </c>
    </row>
    <row r="11" spans="1:7" x14ac:dyDescent="0.25">
      <c r="A11" s="18" t="s">
        <v>13</v>
      </c>
      <c r="B11" s="19" t="s">
        <v>14</v>
      </c>
      <c r="C11" s="20" t="s">
        <v>15</v>
      </c>
      <c r="D11" s="21">
        <v>304.39864</v>
      </c>
      <c r="E11" s="21">
        <v>210.73752000000002</v>
      </c>
      <c r="F11" s="21">
        <v>187.2</v>
      </c>
      <c r="G11" s="22">
        <v>112.32</v>
      </c>
    </row>
    <row r="12" spans="1:7" x14ac:dyDescent="0.25">
      <c r="A12" s="23" t="s">
        <v>16</v>
      </c>
      <c r="B12" s="24" t="s">
        <v>17</v>
      </c>
      <c r="C12" s="25" t="s">
        <v>15</v>
      </c>
      <c r="D12" s="26">
        <v>304.39864</v>
      </c>
      <c r="E12" s="26">
        <v>210.73752000000002</v>
      </c>
      <c r="F12" s="21">
        <v>187.2</v>
      </c>
      <c r="G12" s="27">
        <v>112.32</v>
      </c>
    </row>
    <row r="13" spans="1:7" ht="38.25" x14ac:dyDescent="0.25">
      <c r="A13" s="23" t="s">
        <v>18</v>
      </c>
      <c r="B13" s="24" t="s">
        <v>19</v>
      </c>
      <c r="C13" s="25" t="s">
        <v>20</v>
      </c>
      <c r="D13" s="26">
        <v>304.39864</v>
      </c>
      <c r="E13" s="26">
        <v>210.73752000000002</v>
      </c>
      <c r="F13" s="21">
        <v>208.15142399999999</v>
      </c>
      <c r="G13" s="27">
        <v>124.89085439999999</v>
      </c>
    </row>
    <row r="14" spans="1:7" ht="24" x14ac:dyDescent="0.25">
      <c r="A14" s="23" t="s">
        <v>21</v>
      </c>
      <c r="B14" s="24" t="s">
        <v>22</v>
      </c>
      <c r="C14" s="25" t="s">
        <v>23</v>
      </c>
      <c r="D14" s="26">
        <v>339.52156000000002</v>
      </c>
      <c r="E14" s="26">
        <v>234.15280000000001</v>
      </c>
      <c r="F14" s="21">
        <v>208.8</v>
      </c>
      <c r="G14" s="27">
        <v>125.28</v>
      </c>
    </row>
    <row r="15" spans="1:7" x14ac:dyDescent="0.25">
      <c r="A15" s="23" t="s">
        <v>24</v>
      </c>
      <c r="B15" s="24" t="s">
        <v>25</v>
      </c>
      <c r="C15" s="25" t="s">
        <v>26</v>
      </c>
      <c r="D15" s="26">
        <v>222.44516000000002</v>
      </c>
      <c r="E15" s="26">
        <v>146.34550000000002</v>
      </c>
      <c r="F15" s="21">
        <v>136.80000000000001</v>
      </c>
      <c r="G15" s="27">
        <v>82.08</v>
      </c>
    </row>
    <row r="16" spans="1:7" x14ac:dyDescent="0.25">
      <c r="A16" s="23" t="s">
        <v>27</v>
      </c>
      <c r="B16" s="24" t="s">
        <v>28</v>
      </c>
      <c r="C16" s="25" t="s">
        <v>29</v>
      </c>
      <c r="D16" s="26">
        <v>298.54482000000002</v>
      </c>
      <c r="E16" s="26">
        <v>199.02988000000002</v>
      </c>
      <c r="F16" s="21">
        <v>183.6</v>
      </c>
      <c r="G16" s="27">
        <v>110.16</v>
      </c>
    </row>
    <row r="17" spans="1:7" x14ac:dyDescent="0.25">
      <c r="A17" s="23" t="s">
        <v>30</v>
      </c>
      <c r="B17" s="24" t="s">
        <v>31</v>
      </c>
      <c r="C17" s="25" t="s">
        <v>32</v>
      </c>
      <c r="D17" s="26">
        <v>155.43</v>
      </c>
      <c r="E17" s="26">
        <v>117.52</v>
      </c>
      <c r="F17" s="21">
        <v>125.87073315425172</v>
      </c>
      <c r="G17" s="27">
        <v>89.923913207976199</v>
      </c>
    </row>
    <row r="18" spans="1:7" ht="36" x14ac:dyDescent="0.25">
      <c r="A18" s="23" t="s">
        <v>33</v>
      </c>
      <c r="B18" s="24" t="s">
        <v>34</v>
      </c>
      <c r="C18" s="25" t="s">
        <v>35</v>
      </c>
      <c r="D18" s="26">
        <v>316.10628000000003</v>
      </c>
      <c r="E18" s="26">
        <v>210.73752000000002</v>
      </c>
      <c r="F18" s="21">
        <v>170.23376326507071</v>
      </c>
      <c r="G18" s="27">
        <v>130.5431300686619</v>
      </c>
    </row>
    <row r="19" spans="1:7" ht="25.5" x14ac:dyDescent="0.25">
      <c r="A19" s="23" t="s">
        <v>36</v>
      </c>
      <c r="B19" s="24" t="s">
        <v>37</v>
      </c>
      <c r="C19" s="28" t="s">
        <v>38</v>
      </c>
      <c r="D19" s="26">
        <v>409.76740000000001</v>
      </c>
      <c r="E19" s="26">
        <v>275.12954000000002</v>
      </c>
      <c r="F19" s="21">
        <v>252</v>
      </c>
      <c r="G19" s="27">
        <v>151.19999999999999</v>
      </c>
    </row>
    <row r="20" spans="1:7" ht="107.25" x14ac:dyDescent="0.25">
      <c r="A20" s="23" t="s">
        <v>39</v>
      </c>
      <c r="B20" s="24" t="s">
        <v>40</v>
      </c>
      <c r="C20" s="29" t="s">
        <v>41</v>
      </c>
      <c r="D20" s="26">
        <v>1147.3487200000002</v>
      </c>
      <c r="E20" s="26">
        <v>784.41188000000011</v>
      </c>
      <c r="F20" s="21">
        <v>705.6</v>
      </c>
      <c r="G20" s="27">
        <v>423.36</v>
      </c>
    </row>
    <row r="21" spans="1:7" ht="107.25" x14ac:dyDescent="0.25">
      <c r="A21" s="23" t="s">
        <v>42</v>
      </c>
      <c r="B21" s="24" t="s">
        <v>43</v>
      </c>
      <c r="C21" s="29" t="s">
        <v>41</v>
      </c>
      <c r="D21" s="26">
        <v>1100.5181600000001</v>
      </c>
      <c r="E21" s="26">
        <v>749.28896000000009</v>
      </c>
      <c r="F21" s="21">
        <v>676.8</v>
      </c>
      <c r="G21" s="27">
        <v>406.08</v>
      </c>
    </row>
    <row r="22" spans="1:7" ht="51" x14ac:dyDescent="0.25">
      <c r="A22" s="23" t="s">
        <v>44</v>
      </c>
      <c r="B22" s="24" t="s">
        <v>45</v>
      </c>
      <c r="C22" s="25" t="s">
        <v>46</v>
      </c>
      <c r="D22" s="26">
        <v>1387.36</v>
      </c>
      <c r="E22" s="26">
        <v>936.61120000000005</v>
      </c>
      <c r="F22" s="21">
        <v>828.33333333333337</v>
      </c>
      <c r="G22" s="27">
        <v>497</v>
      </c>
    </row>
    <row r="23" spans="1:7" ht="126.75" x14ac:dyDescent="0.25">
      <c r="A23" s="23" t="s">
        <v>47</v>
      </c>
      <c r="B23" s="24" t="s">
        <v>48</v>
      </c>
      <c r="C23" s="29" t="s">
        <v>49</v>
      </c>
      <c r="D23" s="26">
        <v>1481.0164600000001</v>
      </c>
      <c r="E23" s="26">
        <v>1006.85704</v>
      </c>
      <c r="F23" s="21">
        <v>850.08</v>
      </c>
      <c r="G23" s="27">
        <v>510.048</v>
      </c>
    </row>
    <row r="24" spans="1:7" ht="126.75" x14ac:dyDescent="0.25">
      <c r="A24" s="23" t="s">
        <v>50</v>
      </c>
      <c r="B24" s="24" t="s">
        <v>51</v>
      </c>
      <c r="C24" s="29" t="s">
        <v>52</v>
      </c>
      <c r="D24" s="26">
        <v>1387.3553400000001</v>
      </c>
      <c r="E24" s="26">
        <v>936.61120000000005</v>
      </c>
      <c r="F24" s="21">
        <v>803.43</v>
      </c>
      <c r="G24" s="27">
        <v>482.05799999999994</v>
      </c>
    </row>
    <row r="25" spans="1:7" ht="39" x14ac:dyDescent="0.25">
      <c r="A25" s="23" t="s">
        <v>53</v>
      </c>
      <c r="B25" s="24" t="s">
        <v>54</v>
      </c>
      <c r="C25" s="30" t="s">
        <v>55</v>
      </c>
      <c r="D25" s="26">
        <v>1252.71748</v>
      </c>
      <c r="E25" s="26">
        <v>837.09626000000014</v>
      </c>
      <c r="F25" s="21">
        <v>725.46</v>
      </c>
      <c r="G25" s="27">
        <v>435.27599999999995</v>
      </c>
    </row>
    <row r="26" spans="1:7" ht="39" x14ac:dyDescent="0.25">
      <c r="A26" s="23" t="s">
        <v>56</v>
      </c>
      <c r="B26" s="24" t="s">
        <v>57</v>
      </c>
      <c r="C26" s="30" t="s">
        <v>58</v>
      </c>
      <c r="D26" s="26">
        <v>1457.6011800000001</v>
      </c>
      <c r="E26" s="26">
        <v>989.29557999999997</v>
      </c>
      <c r="F26" s="21">
        <v>844.11</v>
      </c>
      <c r="G26" s="27">
        <v>506.46599999999989</v>
      </c>
    </row>
    <row r="27" spans="1:7" ht="39" x14ac:dyDescent="0.25">
      <c r="A27" s="23" t="s">
        <v>59</v>
      </c>
      <c r="B27" s="24" t="s">
        <v>60</v>
      </c>
      <c r="C27" s="30" t="s">
        <v>61</v>
      </c>
      <c r="D27" s="26">
        <v>1270.2789399999999</v>
      </c>
      <c r="E27" s="26">
        <v>866.36536000000012</v>
      </c>
      <c r="F27" s="21">
        <v>781.2</v>
      </c>
      <c r="G27" s="27">
        <v>468.72</v>
      </c>
    </row>
    <row r="28" spans="1:7" ht="25.5" x14ac:dyDescent="0.25">
      <c r="A28" s="23" t="s">
        <v>62</v>
      </c>
      <c r="B28" s="24" t="s">
        <v>63</v>
      </c>
      <c r="C28" s="25" t="s">
        <v>64</v>
      </c>
      <c r="D28" s="26">
        <v>1036.1261400000001</v>
      </c>
      <c r="E28" s="26">
        <v>702.45839999999998</v>
      </c>
      <c r="F28" s="21">
        <v>637.20000000000005</v>
      </c>
      <c r="G28" s="27">
        <v>382.32</v>
      </c>
    </row>
    <row r="29" spans="1:7" x14ac:dyDescent="0.25">
      <c r="A29" s="23" t="s">
        <v>65</v>
      </c>
      <c r="B29" s="24" t="s">
        <v>66</v>
      </c>
      <c r="C29" s="25" t="s">
        <v>64</v>
      </c>
      <c r="D29" s="26">
        <v>965.88030000000003</v>
      </c>
      <c r="E29" s="26">
        <v>655.62783999999999</v>
      </c>
      <c r="F29" s="21">
        <v>594</v>
      </c>
      <c r="G29" s="27">
        <v>356.4</v>
      </c>
    </row>
    <row r="30" spans="1:7" ht="68.25" x14ac:dyDescent="0.25">
      <c r="A30" s="23" t="s">
        <v>67</v>
      </c>
      <c r="B30" s="24" t="s">
        <v>68</v>
      </c>
      <c r="C30" s="30" t="s">
        <v>69</v>
      </c>
      <c r="D30" s="26">
        <v>1036.1261400000001</v>
      </c>
      <c r="E30" s="26">
        <v>702.45839999999998</v>
      </c>
      <c r="F30" s="21">
        <v>637.20000000000005</v>
      </c>
      <c r="G30" s="27">
        <v>382.32</v>
      </c>
    </row>
    <row r="31" spans="1:7" ht="68.25" x14ac:dyDescent="0.25">
      <c r="A31" s="23" t="s">
        <v>70</v>
      </c>
      <c r="B31" s="24" t="s">
        <v>71</v>
      </c>
      <c r="C31" s="30" t="s">
        <v>69</v>
      </c>
      <c r="D31" s="26">
        <v>983.44176000000004</v>
      </c>
      <c r="E31" s="26">
        <v>661.48166000000003</v>
      </c>
      <c r="F31" s="21">
        <v>604.79999999999995</v>
      </c>
      <c r="G31" s="27">
        <v>362.88</v>
      </c>
    </row>
    <row r="32" spans="1:7" ht="25.5" x14ac:dyDescent="0.25">
      <c r="A32" s="23" t="s">
        <v>72</v>
      </c>
      <c r="B32" s="24" t="s">
        <v>73</v>
      </c>
      <c r="C32" s="25" t="s">
        <v>74</v>
      </c>
      <c r="D32" s="26">
        <v>497.57470000000001</v>
      </c>
      <c r="E32" s="26">
        <v>368.79066</v>
      </c>
      <c r="F32" s="21">
        <v>368.30914099998631</v>
      </c>
      <c r="G32" s="27">
        <v>227.04148020679148</v>
      </c>
    </row>
    <row r="33" spans="1:7" x14ac:dyDescent="0.25">
      <c r="A33" s="23" t="s">
        <v>75</v>
      </c>
      <c r="B33" s="24" t="s">
        <v>76</v>
      </c>
      <c r="C33" s="25" t="s">
        <v>77</v>
      </c>
      <c r="D33" s="26">
        <v>427.32886000000002</v>
      </c>
      <c r="E33" s="26">
        <v>298.54482000000002</v>
      </c>
      <c r="F33" s="21">
        <v>262.8</v>
      </c>
      <c r="G33" s="27">
        <v>157.68</v>
      </c>
    </row>
    <row r="34" spans="1:7" ht="51" x14ac:dyDescent="0.25">
      <c r="A34" s="23" t="s">
        <v>78</v>
      </c>
      <c r="B34" s="24" t="s">
        <v>79</v>
      </c>
      <c r="C34" s="25" t="s">
        <v>80</v>
      </c>
      <c r="D34" s="26">
        <v>796.11952000000008</v>
      </c>
      <c r="E34" s="26">
        <v>526.84379999999999</v>
      </c>
      <c r="F34" s="21">
        <v>489.6</v>
      </c>
      <c r="G34" s="27">
        <v>293.76</v>
      </c>
    </row>
    <row r="35" spans="1:7" ht="38.25" x14ac:dyDescent="0.25">
      <c r="A35" s="23" t="s">
        <v>81</v>
      </c>
      <c r="B35" s="24" t="s">
        <v>82</v>
      </c>
      <c r="C35" s="25" t="s">
        <v>80</v>
      </c>
      <c r="D35" s="26">
        <v>725.87368000000004</v>
      </c>
      <c r="E35" s="26">
        <v>491.72088000000002</v>
      </c>
      <c r="F35" s="21">
        <v>446.4</v>
      </c>
      <c r="G35" s="27">
        <v>267.83999999999997</v>
      </c>
    </row>
    <row r="36" spans="1:7" ht="38.25" x14ac:dyDescent="0.25">
      <c r="A36" s="23" t="s">
        <v>83</v>
      </c>
      <c r="B36" s="475" t="s">
        <v>84</v>
      </c>
      <c r="C36" s="476"/>
      <c r="D36" s="26">
        <v>0</v>
      </c>
      <c r="E36" s="26">
        <v>0</v>
      </c>
      <c r="F36" s="21"/>
      <c r="G36" s="27"/>
    </row>
    <row r="37" spans="1:7" x14ac:dyDescent="0.25">
      <c r="A37" s="23" t="s">
        <v>85</v>
      </c>
      <c r="B37" s="24" t="s">
        <v>86</v>
      </c>
      <c r="C37" s="477" t="s">
        <v>87</v>
      </c>
      <c r="D37" s="26">
        <v>561.96672000000001</v>
      </c>
      <c r="E37" s="26">
        <v>380.49830000000003</v>
      </c>
      <c r="F37" s="21">
        <v>322.56</v>
      </c>
      <c r="G37" s="27">
        <v>193.536</v>
      </c>
    </row>
    <row r="38" spans="1:7" x14ac:dyDescent="0.25">
      <c r="A38" s="23" t="s">
        <v>88</v>
      </c>
      <c r="B38" s="24" t="s">
        <v>89</v>
      </c>
      <c r="C38" s="478"/>
      <c r="D38" s="26">
        <v>614.65110000000004</v>
      </c>
      <c r="E38" s="26">
        <v>415.62121999999999</v>
      </c>
      <c r="F38" s="21">
        <v>352.8</v>
      </c>
      <c r="G38" s="27">
        <v>211.68</v>
      </c>
    </row>
    <row r="39" spans="1:7" x14ac:dyDescent="0.25">
      <c r="A39" s="23" t="s">
        <v>90</v>
      </c>
      <c r="B39" s="24" t="s">
        <v>91</v>
      </c>
      <c r="C39" s="478"/>
      <c r="D39" s="26">
        <v>538.55143999999996</v>
      </c>
      <c r="E39" s="26">
        <v>368.79066</v>
      </c>
      <c r="F39" s="21">
        <v>309.12</v>
      </c>
      <c r="G39" s="27">
        <v>185.47200000000001</v>
      </c>
    </row>
    <row r="40" spans="1:7" ht="25.5" x14ac:dyDescent="0.25">
      <c r="A40" s="23" t="s">
        <v>92</v>
      </c>
      <c r="B40" s="24" t="s">
        <v>93</v>
      </c>
      <c r="C40" s="478"/>
      <c r="D40" s="26">
        <v>491.72088000000002</v>
      </c>
      <c r="E40" s="26">
        <v>339.52156000000002</v>
      </c>
      <c r="F40" s="21">
        <v>282.24</v>
      </c>
      <c r="G40" s="27">
        <v>169.34399999999999</v>
      </c>
    </row>
    <row r="41" spans="1:7" x14ac:dyDescent="0.25">
      <c r="A41" s="23" t="s">
        <v>94</v>
      </c>
      <c r="B41" s="24" t="s">
        <v>95</v>
      </c>
      <c r="C41" s="478"/>
      <c r="D41" s="26">
        <v>509.28233999999998</v>
      </c>
      <c r="E41" s="26">
        <v>345.37538000000006</v>
      </c>
      <c r="F41" s="21">
        <v>292.32</v>
      </c>
      <c r="G41" s="27">
        <v>175.392</v>
      </c>
    </row>
    <row r="42" spans="1:7" x14ac:dyDescent="0.25">
      <c r="A42" s="23" t="s">
        <v>96</v>
      </c>
      <c r="B42" s="24" t="s">
        <v>97</v>
      </c>
      <c r="C42" s="478"/>
      <c r="D42" s="26">
        <v>544.40526000000011</v>
      </c>
      <c r="E42" s="26">
        <v>374.64448000000004</v>
      </c>
      <c r="F42" s="21">
        <v>312.48</v>
      </c>
      <c r="G42" s="27">
        <v>187.488</v>
      </c>
    </row>
    <row r="43" spans="1:7" x14ac:dyDescent="0.25">
      <c r="A43" s="23" t="s">
        <v>98</v>
      </c>
      <c r="B43" s="24" t="s">
        <v>99</v>
      </c>
      <c r="C43" s="479"/>
      <c r="D43" s="26">
        <v>468.30560000000003</v>
      </c>
      <c r="E43" s="26">
        <v>310.25245999999999</v>
      </c>
      <c r="F43" s="21">
        <v>268.8</v>
      </c>
      <c r="G43" s="27">
        <v>161.28</v>
      </c>
    </row>
    <row r="44" spans="1:7" ht="25.5" x14ac:dyDescent="0.25">
      <c r="A44" s="23" t="s">
        <v>100</v>
      </c>
      <c r="B44" s="24" t="s">
        <v>101</v>
      </c>
      <c r="C44" s="14" t="s">
        <v>102</v>
      </c>
      <c r="D44" s="26">
        <v>655.63</v>
      </c>
      <c r="E44" s="26">
        <v>491.72088000000002</v>
      </c>
      <c r="F44" s="21">
        <v>398.54350440538599</v>
      </c>
      <c r="G44" s="27">
        <v>195.21658983314938</v>
      </c>
    </row>
    <row r="45" spans="1:7" x14ac:dyDescent="0.25">
      <c r="A45" s="23" t="s">
        <v>103</v>
      </c>
      <c r="B45" s="24" t="s">
        <v>104</v>
      </c>
      <c r="C45" s="14" t="s">
        <v>105</v>
      </c>
      <c r="D45" s="26">
        <v>725.87368000000004</v>
      </c>
      <c r="E45" s="26">
        <v>491.72088000000002</v>
      </c>
      <c r="F45" s="21">
        <v>446.4</v>
      </c>
      <c r="G45" s="27">
        <v>267.83999999999997</v>
      </c>
    </row>
    <row r="46" spans="1:7" x14ac:dyDescent="0.25">
      <c r="A46" s="23" t="s">
        <v>106</v>
      </c>
      <c r="B46" s="24" t="s">
        <v>107</v>
      </c>
      <c r="C46" s="14" t="s">
        <v>108</v>
      </c>
      <c r="D46" s="26">
        <v>848.8039</v>
      </c>
      <c r="E46" s="26">
        <v>579.52818000000002</v>
      </c>
      <c r="F46" s="21">
        <v>522</v>
      </c>
      <c r="G46" s="27">
        <v>313.2</v>
      </c>
    </row>
    <row r="47" spans="1:7" ht="38.25" x14ac:dyDescent="0.25">
      <c r="A47" s="23" t="s">
        <v>109</v>
      </c>
      <c r="B47" s="24" t="s">
        <v>110</v>
      </c>
      <c r="C47" s="14" t="s">
        <v>111</v>
      </c>
      <c r="D47" s="26">
        <v>848.8039</v>
      </c>
      <c r="E47" s="26">
        <v>579.52818000000002</v>
      </c>
      <c r="F47" s="21">
        <v>435</v>
      </c>
      <c r="G47" s="27">
        <v>261</v>
      </c>
    </row>
    <row r="48" spans="1:7" x14ac:dyDescent="0.25">
      <c r="A48" s="23" t="s">
        <v>112</v>
      </c>
      <c r="B48" s="24" t="s">
        <v>113</v>
      </c>
      <c r="C48" s="14">
        <v>693</v>
      </c>
      <c r="D48" s="26">
        <v>1644.92</v>
      </c>
      <c r="E48" s="26">
        <v>924.90356000000008</v>
      </c>
      <c r="F48" s="21">
        <v>1012.8</v>
      </c>
      <c r="G48" s="27">
        <v>607.67999999999995</v>
      </c>
    </row>
    <row r="49" spans="1:7" x14ac:dyDescent="0.25">
      <c r="A49" s="23" t="s">
        <v>114</v>
      </c>
      <c r="B49" s="24" t="s">
        <v>115</v>
      </c>
      <c r="C49" s="14">
        <v>542</v>
      </c>
      <c r="D49" s="26">
        <v>1609.8</v>
      </c>
      <c r="E49" s="26">
        <v>907.34210000000007</v>
      </c>
      <c r="F49" s="21">
        <v>988.8</v>
      </c>
      <c r="G49" s="27">
        <v>593.28</v>
      </c>
    </row>
    <row r="50" spans="1:7" ht="25.5" x14ac:dyDescent="0.25">
      <c r="A50" s="23" t="s">
        <v>116</v>
      </c>
      <c r="B50" s="24" t="s">
        <v>117</v>
      </c>
      <c r="C50" s="14">
        <v>693</v>
      </c>
      <c r="D50" s="26">
        <v>1229.3022000000001</v>
      </c>
      <c r="E50" s="26">
        <v>848.8</v>
      </c>
      <c r="F50" s="21">
        <v>756</v>
      </c>
      <c r="G50" s="27">
        <v>453.6</v>
      </c>
    </row>
    <row r="51" spans="1:7" ht="15.75" thickBot="1" x14ac:dyDescent="0.3">
      <c r="A51" s="31" t="s">
        <v>118</v>
      </c>
      <c r="B51" s="32" t="s">
        <v>119</v>
      </c>
      <c r="C51" s="33">
        <v>574</v>
      </c>
      <c r="D51" s="34">
        <v>772.70424000000003</v>
      </c>
      <c r="E51" s="34">
        <v>433.18268000000006</v>
      </c>
      <c r="F51" s="34">
        <v>475.2</v>
      </c>
      <c r="G51" s="35">
        <v>285.12</v>
      </c>
    </row>
    <row r="52" spans="1:7" ht="16.5" thickBot="1" x14ac:dyDescent="0.3">
      <c r="A52" s="480" t="s">
        <v>120</v>
      </c>
      <c r="B52" s="480"/>
      <c r="C52" s="480"/>
      <c r="D52" s="480"/>
      <c r="E52" s="480"/>
      <c r="F52" s="480"/>
      <c r="G52" s="480"/>
    </row>
    <row r="53" spans="1:7" x14ac:dyDescent="0.25">
      <c r="A53" s="400" t="s">
        <v>6</v>
      </c>
      <c r="B53" s="362" t="s">
        <v>121</v>
      </c>
      <c r="C53" s="363"/>
      <c r="D53" s="481" t="s">
        <v>122</v>
      </c>
      <c r="E53" s="482"/>
      <c r="F53" s="362" t="s">
        <v>123</v>
      </c>
      <c r="G53" s="483"/>
    </row>
    <row r="54" spans="1:7" ht="45" x14ac:dyDescent="0.25">
      <c r="A54" s="424"/>
      <c r="B54" s="402"/>
      <c r="C54" s="403"/>
      <c r="D54" s="36" t="s">
        <v>124</v>
      </c>
      <c r="E54" s="36" t="s">
        <v>125</v>
      </c>
      <c r="F54" s="402"/>
      <c r="G54" s="484"/>
    </row>
    <row r="55" spans="1:7" x14ac:dyDescent="0.25">
      <c r="A55" s="37" t="s">
        <v>126</v>
      </c>
      <c r="B55" s="410" t="s">
        <v>127</v>
      </c>
      <c r="C55" s="331"/>
      <c r="D55" s="38">
        <f>2*58.5382</f>
        <v>117.07640000000001</v>
      </c>
      <c r="E55" s="38">
        <v>65</v>
      </c>
      <c r="F55" s="407" t="s">
        <v>128</v>
      </c>
      <c r="G55" s="409"/>
    </row>
    <row r="56" spans="1:7" x14ac:dyDescent="0.25">
      <c r="A56" s="39" t="s">
        <v>129</v>
      </c>
      <c r="B56" s="410" t="s">
        <v>130</v>
      </c>
      <c r="C56" s="331"/>
      <c r="D56" s="38">
        <f>4*58.5382</f>
        <v>234.15280000000001</v>
      </c>
      <c r="E56" s="38">
        <v>140</v>
      </c>
      <c r="F56" s="407" t="s">
        <v>131</v>
      </c>
      <c r="G56" s="409"/>
    </row>
    <row r="57" spans="1:7" x14ac:dyDescent="0.25">
      <c r="A57" s="39" t="s">
        <v>132</v>
      </c>
      <c r="B57" s="410" t="s">
        <v>133</v>
      </c>
      <c r="C57" s="331"/>
      <c r="D57" s="38">
        <f>2*58.5382</f>
        <v>117.07640000000001</v>
      </c>
      <c r="E57" s="38">
        <v>65</v>
      </c>
      <c r="F57" s="407" t="s">
        <v>134</v>
      </c>
      <c r="G57" s="409"/>
    </row>
    <row r="58" spans="1:7" ht="15.75" thickBot="1" x14ac:dyDescent="0.3">
      <c r="A58" s="40" t="s">
        <v>135</v>
      </c>
      <c r="B58" s="414" t="s">
        <v>136</v>
      </c>
      <c r="C58" s="415"/>
      <c r="D58" s="41">
        <f>3*58.5382</f>
        <v>175.6146</v>
      </c>
      <c r="E58" s="41">
        <v>78</v>
      </c>
      <c r="F58" s="485" t="s">
        <v>137</v>
      </c>
      <c r="G58" s="486"/>
    </row>
    <row r="59" spans="1:7" x14ac:dyDescent="0.25">
      <c r="B59" s="42" t="s">
        <v>138</v>
      </c>
    </row>
    <row r="60" spans="1:7" ht="49.9" customHeight="1" x14ac:dyDescent="0.25">
      <c r="A60" s="43" t="s">
        <v>139</v>
      </c>
      <c r="B60" s="487" t="s">
        <v>140</v>
      </c>
      <c r="C60" s="487"/>
      <c r="D60" s="487"/>
      <c r="E60" s="487"/>
      <c r="F60" s="487"/>
      <c r="G60" s="487"/>
    </row>
    <row r="61" spans="1:7" ht="49.9" customHeight="1" x14ac:dyDescent="0.25">
      <c r="A61" s="43" t="s">
        <v>141</v>
      </c>
      <c r="B61" s="487" t="s">
        <v>142</v>
      </c>
      <c r="C61" s="488"/>
      <c r="D61" s="488"/>
      <c r="E61" s="488"/>
      <c r="F61" s="488"/>
      <c r="G61" s="488"/>
    </row>
    <row r="62" spans="1:7" x14ac:dyDescent="0.25">
      <c r="B62" s="44"/>
      <c r="C62" s="44"/>
      <c r="D62" s="44"/>
      <c r="E62" s="44"/>
      <c r="F62" s="44"/>
      <c r="G62" s="45"/>
    </row>
    <row r="63" spans="1:7" ht="15.75" x14ac:dyDescent="0.25">
      <c r="A63" s="311" t="s">
        <v>143</v>
      </c>
      <c r="B63" s="311"/>
      <c r="C63" s="311"/>
      <c r="D63" s="311"/>
      <c r="E63" s="311"/>
      <c r="F63" s="311"/>
      <c r="G63" s="46"/>
    </row>
    <row r="64" spans="1:7" ht="15.75" thickBot="1" x14ac:dyDescent="0.3">
      <c r="A64" s="47"/>
      <c r="B64" s="9"/>
      <c r="C64" s="489" t="s">
        <v>5</v>
      </c>
      <c r="D64" s="489"/>
      <c r="E64" s="471" t="s">
        <v>5</v>
      </c>
      <c r="F64" s="471"/>
    </row>
    <row r="65" spans="1:7" x14ac:dyDescent="0.25">
      <c r="A65" s="400" t="s">
        <v>6</v>
      </c>
      <c r="B65" s="48" t="s">
        <v>144</v>
      </c>
      <c r="C65" s="404" t="s">
        <v>9</v>
      </c>
      <c r="D65" s="469"/>
      <c r="E65" s="404" t="s">
        <v>10</v>
      </c>
      <c r="F65" s="470"/>
      <c r="G65" s="49"/>
    </row>
    <row r="66" spans="1:7" x14ac:dyDescent="0.25">
      <c r="A66" s="464"/>
      <c r="B66" s="50"/>
      <c r="C66" s="11" t="s">
        <v>11</v>
      </c>
      <c r="D66" s="11">
        <v>2</v>
      </c>
      <c r="E66" s="11" t="s">
        <v>11</v>
      </c>
      <c r="F66" s="12">
        <v>2</v>
      </c>
      <c r="G66" s="2"/>
    </row>
    <row r="67" spans="1:7" ht="38.25" x14ac:dyDescent="0.25">
      <c r="A67" s="37" t="s">
        <v>145</v>
      </c>
      <c r="B67" s="24" t="s">
        <v>146</v>
      </c>
      <c r="C67" s="26">
        <v>816.27</v>
      </c>
      <c r="D67" s="26">
        <v>381.62</v>
      </c>
      <c r="E67" s="38">
        <v>785.57380923412245</v>
      </c>
      <c r="F67" s="27">
        <v>341.43319764358768</v>
      </c>
      <c r="G67" s="2"/>
    </row>
    <row r="68" spans="1:7" x14ac:dyDescent="0.25">
      <c r="A68" s="37" t="s">
        <v>147</v>
      </c>
      <c r="B68" s="24" t="s">
        <v>148</v>
      </c>
      <c r="C68" s="26">
        <f>10.9*58.5382</f>
        <v>638.06638000000009</v>
      </c>
      <c r="D68" s="26">
        <v>380.5</v>
      </c>
      <c r="E68" s="51">
        <v>369.58</v>
      </c>
      <c r="F68" s="12">
        <v>221.34</v>
      </c>
      <c r="G68" s="2"/>
    </row>
    <row r="69" spans="1:7" ht="26.25" thickBot="1" x14ac:dyDescent="0.3">
      <c r="A69" s="40" t="s">
        <v>149</v>
      </c>
      <c r="B69" s="32" t="s">
        <v>150</v>
      </c>
      <c r="C69" s="34">
        <f>4*58.5382</f>
        <v>234.15280000000001</v>
      </c>
      <c r="D69" s="34">
        <v>134.63999999999999</v>
      </c>
      <c r="E69" s="41">
        <v>136</v>
      </c>
      <c r="F69" s="35">
        <v>78.2</v>
      </c>
      <c r="G69" s="2"/>
    </row>
    <row r="71" spans="1:7" ht="15.75" x14ac:dyDescent="0.25">
      <c r="A71" s="311" t="s">
        <v>151</v>
      </c>
      <c r="B71" s="311"/>
      <c r="C71" s="311"/>
      <c r="D71" s="311"/>
      <c r="E71" s="311"/>
      <c r="F71" s="311"/>
      <c r="G71" s="311"/>
    </row>
    <row r="72" spans="1:7" ht="15.75" thickBot="1" x14ac:dyDescent="0.3">
      <c r="B72" s="9"/>
      <c r="C72" s="52"/>
      <c r="D72" s="471" t="s">
        <v>152</v>
      </c>
      <c r="E72" s="471"/>
      <c r="F72" s="471" t="s">
        <v>152</v>
      </c>
      <c r="G72" s="471"/>
    </row>
    <row r="73" spans="1:7" x14ac:dyDescent="0.25">
      <c r="A73" s="400" t="s">
        <v>6</v>
      </c>
      <c r="B73" s="53" t="s">
        <v>153</v>
      </c>
      <c r="C73" s="465" t="s">
        <v>154</v>
      </c>
      <c r="D73" s="467" t="s">
        <v>155</v>
      </c>
      <c r="E73" s="468"/>
      <c r="F73" s="405" t="s">
        <v>156</v>
      </c>
      <c r="G73" s="406"/>
    </row>
    <row r="74" spans="1:7" x14ac:dyDescent="0.25">
      <c r="A74" s="464"/>
      <c r="B74" s="54"/>
      <c r="C74" s="466"/>
      <c r="D74" s="55">
        <v>1</v>
      </c>
      <c r="E74" s="11">
        <v>2</v>
      </c>
      <c r="F74" s="56">
        <v>1</v>
      </c>
      <c r="G74" s="12">
        <v>2</v>
      </c>
    </row>
    <row r="75" spans="1:7" x14ac:dyDescent="0.25">
      <c r="A75" s="37" t="s">
        <v>157</v>
      </c>
      <c r="B75" s="24" t="s">
        <v>158</v>
      </c>
      <c r="C75" s="57">
        <v>3</v>
      </c>
      <c r="D75" s="58">
        <f>24.5*58.5382</f>
        <v>1434.1859000000002</v>
      </c>
      <c r="E75" s="26">
        <v>889.78064000000006</v>
      </c>
      <c r="F75" s="38">
        <v>789.96330584055727</v>
      </c>
      <c r="G75" s="27">
        <v>527.41549835268313</v>
      </c>
    </row>
    <row r="76" spans="1:7" x14ac:dyDescent="0.25">
      <c r="A76" s="37" t="s">
        <v>159</v>
      </c>
      <c r="B76" s="24" t="s">
        <v>160</v>
      </c>
      <c r="C76" s="57">
        <v>5</v>
      </c>
      <c r="D76" s="58">
        <f>58.5382*40.8</f>
        <v>2388.3585600000001</v>
      </c>
      <c r="E76" s="26">
        <v>1557.1161200000001</v>
      </c>
      <c r="F76" s="38">
        <v>1286.3655097342621</v>
      </c>
      <c r="G76" s="27">
        <v>558.60004844246646</v>
      </c>
    </row>
    <row r="77" spans="1:7" x14ac:dyDescent="0.25">
      <c r="A77" s="37" t="s">
        <v>161</v>
      </c>
      <c r="B77" s="24" t="s">
        <v>162</v>
      </c>
      <c r="C77" s="57">
        <v>12</v>
      </c>
      <c r="D77" s="58">
        <f>78.6*58.5382</f>
        <v>4601.1025200000004</v>
      </c>
      <c r="E77" s="26">
        <v>2546.4117000000001</v>
      </c>
      <c r="F77" s="38">
        <v>1607.3789324638801</v>
      </c>
      <c r="G77" s="27">
        <v>914.09662772368415</v>
      </c>
    </row>
    <row r="78" spans="1:7" x14ac:dyDescent="0.25">
      <c r="A78" s="37" t="s">
        <v>163</v>
      </c>
      <c r="B78" s="24" t="s">
        <v>164</v>
      </c>
      <c r="C78" s="57">
        <v>24</v>
      </c>
      <c r="D78" s="58">
        <f>165.7*58.5382</f>
        <v>9699.7797399999999</v>
      </c>
      <c r="E78" s="26">
        <v>3588.3916600000002</v>
      </c>
      <c r="F78" s="38">
        <v>3184.949964963158</v>
      </c>
      <c r="G78" s="27">
        <v>2078.6658457700723</v>
      </c>
    </row>
    <row r="79" spans="1:7" x14ac:dyDescent="0.25">
      <c r="A79" s="37" t="s">
        <v>165</v>
      </c>
      <c r="B79" s="24" t="s">
        <v>166</v>
      </c>
      <c r="C79" s="57">
        <v>31.9</v>
      </c>
      <c r="D79" s="58">
        <f>174.7*58.5382</f>
        <v>10226.623540000001</v>
      </c>
      <c r="E79" s="26">
        <v>6292.8565000000008</v>
      </c>
      <c r="F79" s="59">
        <v>8994.5473005774493</v>
      </c>
      <c r="G79" s="60">
        <v>5564.9027003979627</v>
      </c>
    </row>
    <row r="80" spans="1:7" x14ac:dyDescent="0.25">
      <c r="A80" s="37" t="s">
        <v>167</v>
      </c>
      <c r="B80" s="24" t="s">
        <v>168</v>
      </c>
      <c r="C80" s="57">
        <v>32</v>
      </c>
      <c r="D80" s="58">
        <f>191.3*58.5382</f>
        <v>11198.357660000001</v>
      </c>
      <c r="E80" s="26">
        <v>6731.893</v>
      </c>
      <c r="F80" s="59">
        <v>9856.8625152582554</v>
      </c>
      <c r="G80" s="60">
        <v>5956.9526115216458</v>
      </c>
    </row>
    <row r="81" spans="1:7" ht="15.75" thickBot="1" x14ac:dyDescent="0.3">
      <c r="A81" s="40" t="s">
        <v>169</v>
      </c>
      <c r="B81" s="32" t="s">
        <v>170</v>
      </c>
      <c r="C81" s="61">
        <v>35</v>
      </c>
      <c r="D81" s="62">
        <f>205.5*58.5382</f>
        <v>12029.600100000001</v>
      </c>
      <c r="E81" s="34">
        <v>7077.2683800000004</v>
      </c>
      <c r="F81" s="63">
        <v>10588.791594272498</v>
      </c>
      <c r="G81" s="64">
        <v>6279.3363780553918</v>
      </c>
    </row>
    <row r="82" spans="1:7" x14ac:dyDescent="0.25">
      <c r="B82" s="65" t="s">
        <v>171</v>
      </c>
    </row>
    <row r="83" spans="1:7" ht="44.45" customHeight="1" x14ac:dyDescent="0.25">
      <c r="A83" s="43" t="s">
        <v>139</v>
      </c>
      <c r="B83" s="346" t="s">
        <v>172</v>
      </c>
      <c r="C83" s="346"/>
      <c r="D83" s="346"/>
      <c r="E83" s="346"/>
      <c r="F83" s="346"/>
      <c r="G83" s="346"/>
    </row>
    <row r="84" spans="1:7" ht="44.45" customHeight="1" x14ac:dyDescent="0.25">
      <c r="A84" s="43" t="s">
        <v>141</v>
      </c>
      <c r="B84" s="346" t="s">
        <v>173</v>
      </c>
      <c r="C84" s="346"/>
      <c r="D84" s="346"/>
      <c r="E84" s="346"/>
      <c r="F84" s="346"/>
      <c r="G84" s="346"/>
    </row>
    <row r="85" spans="1:7" ht="44.45" customHeight="1" x14ac:dyDescent="0.25">
      <c r="A85" s="43" t="s">
        <v>174</v>
      </c>
      <c r="B85" s="346" t="s">
        <v>175</v>
      </c>
      <c r="C85" s="346"/>
      <c r="D85" s="346"/>
      <c r="E85" s="346"/>
      <c r="F85" s="346"/>
      <c r="G85" s="346"/>
    </row>
    <row r="86" spans="1:7" ht="44.45" customHeight="1" x14ac:dyDescent="0.25">
      <c r="A86" s="43" t="s">
        <v>176</v>
      </c>
      <c r="B86" s="346" t="s">
        <v>177</v>
      </c>
      <c r="C86" s="346"/>
      <c r="D86" s="346"/>
      <c r="E86" s="346"/>
      <c r="F86" s="346"/>
      <c r="G86" s="346"/>
    </row>
    <row r="87" spans="1:7" x14ac:dyDescent="0.25">
      <c r="C87" s="66"/>
    </row>
    <row r="88" spans="1:7" ht="18" thickBot="1" x14ac:dyDescent="0.3">
      <c r="A88" s="67"/>
      <c r="B88" s="311" t="s">
        <v>178</v>
      </c>
      <c r="C88" s="311"/>
      <c r="D88" s="311"/>
      <c r="E88" s="311"/>
      <c r="F88" s="311"/>
      <c r="G88" s="46"/>
    </row>
    <row r="89" spans="1:7" ht="38.25" x14ac:dyDescent="0.25">
      <c r="A89" s="68" t="s">
        <v>6</v>
      </c>
      <c r="B89" s="69" t="s">
        <v>179</v>
      </c>
      <c r="C89" s="69" t="s">
        <v>180</v>
      </c>
      <c r="D89" s="324" t="s">
        <v>181</v>
      </c>
      <c r="E89" s="430"/>
      <c r="F89" s="42"/>
      <c r="G89" s="70"/>
    </row>
    <row r="90" spans="1:7" ht="39" thickBot="1" x14ac:dyDescent="0.3">
      <c r="A90" s="71" t="s">
        <v>182</v>
      </c>
      <c r="B90" s="51" t="s">
        <v>183</v>
      </c>
      <c r="C90" s="72" t="s">
        <v>184</v>
      </c>
      <c r="D90" s="460">
        <v>1864.41</v>
      </c>
      <c r="E90" s="461"/>
      <c r="F90" s="73"/>
      <c r="G90" s="70"/>
    </row>
    <row r="91" spans="1:7" ht="39" thickBot="1" x14ac:dyDescent="0.3">
      <c r="A91" s="74" t="s">
        <v>185</v>
      </c>
      <c r="B91" s="75" t="s">
        <v>186</v>
      </c>
      <c r="C91" s="72" t="s">
        <v>184</v>
      </c>
      <c r="D91" s="462">
        <v>2454.4699999999998</v>
      </c>
      <c r="E91" s="463"/>
      <c r="F91" s="73"/>
      <c r="G91" s="70"/>
    </row>
    <row r="92" spans="1:7" x14ac:dyDescent="0.25">
      <c r="B92" s="65" t="s">
        <v>171</v>
      </c>
    </row>
    <row r="93" spans="1:7" x14ac:dyDescent="0.25">
      <c r="A93" s="43" t="s">
        <v>139</v>
      </c>
      <c r="B93" s="346" t="s">
        <v>187</v>
      </c>
      <c r="C93" s="346"/>
      <c r="D93" s="346"/>
      <c r="E93" s="346"/>
      <c r="F93" s="346"/>
      <c r="G93" s="76"/>
    </row>
    <row r="94" spans="1:7" x14ac:dyDescent="0.25">
      <c r="B94" s="44"/>
      <c r="C94" s="44"/>
      <c r="D94" s="44"/>
      <c r="E94" s="44"/>
      <c r="F94" s="44"/>
      <c r="G94" s="44"/>
    </row>
    <row r="95" spans="1:7" ht="16.5" thickBot="1" x14ac:dyDescent="0.3">
      <c r="A95" s="311" t="s">
        <v>188</v>
      </c>
      <c r="B95" s="311"/>
      <c r="C95" s="311"/>
      <c r="D95" s="311"/>
      <c r="E95" s="311"/>
      <c r="F95" s="311"/>
      <c r="G95" s="46"/>
    </row>
    <row r="96" spans="1:7" ht="38.25" x14ac:dyDescent="0.25">
      <c r="A96" s="77" t="s">
        <v>6</v>
      </c>
      <c r="B96" s="458" t="s">
        <v>189</v>
      </c>
      <c r="C96" s="459"/>
      <c r="D96" s="78" t="s">
        <v>180</v>
      </c>
      <c r="E96" s="78" t="s">
        <v>190</v>
      </c>
      <c r="F96" s="79" t="s">
        <v>191</v>
      </c>
      <c r="G96" s="76"/>
    </row>
    <row r="97" spans="1:7" x14ac:dyDescent="0.25">
      <c r="A97" s="37" t="s">
        <v>192</v>
      </c>
      <c r="B97" s="410" t="s">
        <v>193</v>
      </c>
      <c r="C97" s="453"/>
      <c r="D97" s="11" t="s">
        <v>194</v>
      </c>
      <c r="E97" s="58">
        <f>2.5*58.5382</f>
        <v>146.34550000000002</v>
      </c>
      <c r="F97" s="80" t="s">
        <v>195</v>
      </c>
      <c r="G97" s="76"/>
    </row>
    <row r="98" spans="1:7" x14ac:dyDescent="0.25">
      <c r="A98" s="37" t="s">
        <v>196</v>
      </c>
      <c r="B98" s="410" t="s">
        <v>197</v>
      </c>
      <c r="C98" s="453"/>
      <c r="D98" s="11" t="s">
        <v>194</v>
      </c>
      <c r="E98" s="58">
        <v>139.25749999999999</v>
      </c>
      <c r="F98" s="80" t="s">
        <v>195</v>
      </c>
      <c r="G98" s="76"/>
    </row>
    <row r="99" spans="1:7" x14ac:dyDescent="0.25">
      <c r="A99" s="37" t="s">
        <v>198</v>
      </c>
      <c r="B99" s="410" t="s">
        <v>199</v>
      </c>
      <c r="C99" s="453"/>
      <c r="D99" s="11" t="s">
        <v>194</v>
      </c>
      <c r="E99" s="58">
        <v>130</v>
      </c>
      <c r="F99" s="80" t="s">
        <v>195</v>
      </c>
      <c r="G99" s="76"/>
    </row>
    <row r="100" spans="1:7" ht="24" x14ac:dyDescent="0.25">
      <c r="A100" s="37" t="s">
        <v>200</v>
      </c>
      <c r="B100" s="410" t="s">
        <v>201</v>
      </c>
      <c r="C100" s="453"/>
      <c r="D100" s="81" t="s">
        <v>202</v>
      </c>
      <c r="E100" s="58">
        <v>301.99744087006633</v>
      </c>
      <c r="F100" s="80" t="s">
        <v>195</v>
      </c>
      <c r="G100" s="76"/>
    </row>
    <row r="101" spans="1:7" ht="27" x14ac:dyDescent="0.25">
      <c r="A101" s="37" t="s">
        <v>203</v>
      </c>
      <c r="B101" s="454" t="s">
        <v>204</v>
      </c>
      <c r="C101" s="455"/>
      <c r="D101" s="11" t="s">
        <v>205</v>
      </c>
      <c r="E101" s="58">
        <v>0.47058510070401843</v>
      </c>
      <c r="F101" s="80" t="s">
        <v>195</v>
      </c>
      <c r="G101" s="76"/>
    </row>
    <row r="102" spans="1:7" ht="27" x14ac:dyDescent="0.25">
      <c r="A102" s="37" t="s">
        <v>206</v>
      </c>
      <c r="B102" s="454" t="s">
        <v>207</v>
      </c>
      <c r="C102" s="455"/>
      <c r="D102" s="11" t="s">
        <v>205</v>
      </c>
      <c r="E102" s="58">
        <v>0.64959343727527297</v>
      </c>
      <c r="F102" s="80" t="s">
        <v>195</v>
      </c>
      <c r="G102" s="76"/>
    </row>
    <row r="103" spans="1:7" x14ac:dyDescent="0.25">
      <c r="A103" s="37" t="s">
        <v>208</v>
      </c>
      <c r="B103" s="410" t="s">
        <v>209</v>
      </c>
      <c r="C103" s="453"/>
      <c r="D103" s="11" t="s">
        <v>194</v>
      </c>
      <c r="E103" s="58">
        <v>3.06</v>
      </c>
      <c r="F103" s="80" t="s">
        <v>195</v>
      </c>
      <c r="G103" s="76"/>
    </row>
    <row r="104" spans="1:7" ht="15.75" thickBot="1" x14ac:dyDescent="0.3">
      <c r="A104" s="40" t="s">
        <v>210</v>
      </c>
      <c r="B104" s="456" t="s">
        <v>211</v>
      </c>
      <c r="C104" s="457"/>
      <c r="D104" s="82" t="s">
        <v>212</v>
      </c>
      <c r="E104" s="62">
        <v>3651.9952154952343</v>
      </c>
      <c r="F104" s="83" t="s">
        <v>195</v>
      </c>
      <c r="G104" s="76"/>
    </row>
    <row r="105" spans="1:7" x14ac:dyDescent="0.25">
      <c r="A105" s="43"/>
      <c r="B105" s="44"/>
      <c r="C105" s="44"/>
      <c r="D105" s="44"/>
      <c r="E105" s="44"/>
      <c r="F105" s="44"/>
      <c r="G105" s="84"/>
    </row>
    <row r="106" spans="1:7" x14ac:dyDescent="0.25">
      <c r="A106" s="43"/>
      <c r="B106" s="44" t="s">
        <v>138</v>
      </c>
      <c r="C106" s="44"/>
      <c r="D106" s="44"/>
      <c r="E106" s="44"/>
      <c r="F106" s="44"/>
      <c r="G106" s="84"/>
    </row>
    <row r="107" spans="1:7" ht="35.450000000000003" customHeight="1" x14ac:dyDescent="0.25">
      <c r="A107" s="43" t="s">
        <v>139</v>
      </c>
      <c r="B107" s="346" t="s">
        <v>213</v>
      </c>
      <c r="C107" s="346"/>
      <c r="D107" s="346"/>
      <c r="E107" s="346"/>
      <c r="F107" s="346"/>
      <c r="G107" s="84"/>
    </row>
    <row r="108" spans="1:7" ht="35.450000000000003" customHeight="1" x14ac:dyDescent="0.25">
      <c r="A108" s="43" t="s">
        <v>141</v>
      </c>
      <c r="B108" s="346" t="s">
        <v>214</v>
      </c>
      <c r="C108" s="346"/>
      <c r="D108" s="346"/>
      <c r="E108" s="346"/>
      <c r="F108" s="346"/>
      <c r="G108" s="84"/>
    </row>
    <row r="109" spans="1:7" ht="31.15" customHeight="1" x14ac:dyDescent="0.25">
      <c r="A109" s="43"/>
      <c r="B109" s="323" t="s">
        <v>215</v>
      </c>
      <c r="C109" s="323"/>
      <c r="D109" s="323"/>
      <c r="E109" s="323"/>
      <c r="F109" s="323"/>
      <c r="G109" s="84"/>
    </row>
    <row r="110" spans="1:7" ht="31.15" customHeight="1" x14ac:dyDescent="0.25">
      <c r="A110" s="43"/>
      <c r="B110" s="323" t="s">
        <v>216</v>
      </c>
      <c r="C110" s="323"/>
      <c r="D110" s="323"/>
      <c r="E110" s="323"/>
      <c r="F110" s="323"/>
      <c r="G110" s="84"/>
    </row>
    <row r="111" spans="1:7" ht="18" x14ac:dyDescent="0.25">
      <c r="A111" s="287" t="s">
        <v>217</v>
      </c>
      <c r="B111" s="287"/>
      <c r="C111" s="287"/>
      <c r="D111" s="287"/>
      <c r="E111" s="287"/>
      <c r="F111" s="287"/>
      <c r="G111" s="85"/>
    </row>
    <row r="112" spans="1:7" ht="18" x14ac:dyDescent="0.25">
      <c r="A112" s="287" t="s">
        <v>218</v>
      </c>
      <c r="B112" s="287"/>
      <c r="C112" s="287"/>
      <c r="D112" s="287"/>
      <c r="E112" s="287"/>
      <c r="F112" s="287"/>
      <c r="G112" s="85"/>
    </row>
    <row r="113" spans="1:7" ht="16.5" thickBot="1" x14ac:dyDescent="0.3">
      <c r="A113" s="452" t="s">
        <v>219</v>
      </c>
      <c r="B113" s="452"/>
      <c r="C113" s="452"/>
      <c r="D113" s="452"/>
      <c r="E113" s="452"/>
      <c r="F113" s="452"/>
      <c r="G113" s="86"/>
    </row>
    <row r="114" spans="1:7" ht="89.25" x14ac:dyDescent="0.25">
      <c r="A114" s="87" t="s">
        <v>6</v>
      </c>
      <c r="B114" s="69" t="s">
        <v>220</v>
      </c>
      <c r="C114" s="88" t="s">
        <v>155</v>
      </c>
      <c r="D114" s="89" t="s">
        <v>221</v>
      </c>
      <c r="E114" s="89" t="s">
        <v>222</v>
      </c>
      <c r="F114" s="90" t="s">
        <v>223</v>
      </c>
      <c r="G114" s="91"/>
    </row>
    <row r="115" spans="1:7" ht="25.5" x14ac:dyDescent="0.25">
      <c r="A115" s="37" t="s">
        <v>224</v>
      </c>
      <c r="B115" s="51">
        <v>0</v>
      </c>
      <c r="C115" s="11" t="s">
        <v>225</v>
      </c>
      <c r="D115" s="92">
        <v>0</v>
      </c>
      <c r="E115" s="92">
        <v>0</v>
      </c>
      <c r="F115" s="93">
        <v>0</v>
      </c>
      <c r="G115" s="9"/>
    </row>
    <row r="116" spans="1:7" ht="25.5" x14ac:dyDescent="0.25">
      <c r="A116" s="37" t="s">
        <v>226</v>
      </c>
      <c r="B116" s="51">
        <v>1</v>
      </c>
      <c r="C116" s="11" t="s">
        <v>227</v>
      </c>
      <c r="D116" s="94">
        <v>0.40396426039335248</v>
      </c>
      <c r="E116" s="94">
        <v>2.2025610069327728</v>
      </c>
      <c r="F116" s="95">
        <v>0.81</v>
      </c>
      <c r="G116" s="96"/>
    </row>
    <row r="117" spans="1:7" ht="25.5" x14ac:dyDescent="0.25">
      <c r="A117" s="37" t="s">
        <v>228</v>
      </c>
      <c r="B117" s="51">
        <v>2</v>
      </c>
      <c r="C117" s="11" t="s">
        <v>229</v>
      </c>
      <c r="D117" s="94">
        <v>2.4076685490230214</v>
      </c>
      <c r="E117" s="94">
        <v>4.2062652955624422</v>
      </c>
      <c r="F117" s="95">
        <v>2.78</v>
      </c>
      <c r="G117" s="96"/>
    </row>
    <row r="118" spans="1:7" ht="26.25" thickBot="1" x14ac:dyDescent="0.3">
      <c r="A118" s="40" t="s">
        <v>230</v>
      </c>
      <c r="B118" s="75">
        <v>3</v>
      </c>
      <c r="C118" s="72" t="s">
        <v>231</v>
      </c>
      <c r="D118" s="97">
        <v>4.82</v>
      </c>
      <c r="E118" s="97">
        <v>8.42</v>
      </c>
      <c r="F118" s="98">
        <v>5.56</v>
      </c>
      <c r="G118" s="96"/>
    </row>
    <row r="119" spans="1:7" x14ac:dyDescent="0.25">
      <c r="A119" s="43"/>
      <c r="B119" s="99"/>
      <c r="C119" s="100"/>
      <c r="D119" s="96"/>
      <c r="E119" s="96"/>
      <c r="F119" s="96"/>
      <c r="G119" s="96"/>
    </row>
    <row r="120" spans="1:7" ht="16.5" thickBot="1" x14ac:dyDescent="0.3">
      <c r="A120" s="452" t="s">
        <v>232</v>
      </c>
      <c r="B120" s="452"/>
      <c r="C120" s="452"/>
      <c r="D120" s="452"/>
      <c r="E120" s="452"/>
      <c r="F120" s="452"/>
      <c r="G120" s="101"/>
    </row>
    <row r="121" spans="1:7" ht="89.25" x14ac:dyDescent="0.25">
      <c r="A121" s="87" t="s">
        <v>6</v>
      </c>
      <c r="B121" s="69" t="s">
        <v>220</v>
      </c>
      <c r="C121" s="88" t="s">
        <v>156</v>
      </c>
      <c r="D121" s="78" t="s">
        <v>221</v>
      </c>
      <c r="E121" s="78" t="s">
        <v>222</v>
      </c>
      <c r="F121" s="79" t="s">
        <v>223</v>
      </c>
      <c r="G121" s="102"/>
    </row>
    <row r="122" spans="1:7" ht="25.5" x14ac:dyDescent="0.25">
      <c r="A122" s="37" t="s">
        <v>233</v>
      </c>
      <c r="B122" s="51">
        <v>0</v>
      </c>
      <c r="C122" s="11" t="s">
        <v>225</v>
      </c>
      <c r="D122" s="92">
        <v>0</v>
      </c>
      <c r="E122" s="92">
        <v>0</v>
      </c>
      <c r="F122" s="93">
        <v>0</v>
      </c>
      <c r="G122" s="9"/>
    </row>
    <row r="123" spans="1:7" ht="25.5" x14ac:dyDescent="0.25">
      <c r="A123" s="37" t="s">
        <v>234</v>
      </c>
      <c r="B123" s="51">
        <v>1</v>
      </c>
      <c r="C123" s="11" t="s">
        <v>227</v>
      </c>
      <c r="D123" s="94">
        <v>0.21745221394279529</v>
      </c>
      <c r="E123" s="94">
        <v>1.9370473050531201</v>
      </c>
      <c r="F123" s="95">
        <v>0.77</v>
      </c>
      <c r="G123" s="96"/>
    </row>
    <row r="124" spans="1:7" ht="25.5" x14ac:dyDescent="0.25">
      <c r="A124" s="37" t="s">
        <v>235</v>
      </c>
      <c r="B124" s="51">
        <v>2</v>
      </c>
      <c r="C124" s="11" t="s">
        <v>229</v>
      </c>
      <c r="D124" s="94">
        <v>2.2211565025724642</v>
      </c>
      <c r="E124" s="94">
        <v>3.1801995938676266</v>
      </c>
      <c r="F124" s="95">
        <v>2.58</v>
      </c>
      <c r="G124" s="96"/>
    </row>
    <row r="125" spans="1:7" ht="26.25" thickBot="1" x14ac:dyDescent="0.3">
      <c r="A125" s="40" t="s">
        <v>236</v>
      </c>
      <c r="B125" s="75">
        <v>3</v>
      </c>
      <c r="C125" s="72" t="s">
        <v>231</v>
      </c>
      <c r="D125" s="97">
        <v>4.4400000000000004</v>
      </c>
      <c r="E125" s="97">
        <v>6.36</v>
      </c>
      <c r="F125" s="98">
        <v>5.16</v>
      </c>
      <c r="G125" s="96"/>
    </row>
    <row r="126" spans="1:7" x14ac:dyDescent="0.25">
      <c r="A126" s="103"/>
      <c r="B126" s="42" t="s">
        <v>138</v>
      </c>
      <c r="C126" s="104"/>
      <c r="D126" s="105"/>
      <c r="E126" s="99"/>
      <c r="F126" s="99"/>
      <c r="G126" s="99"/>
    </row>
    <row r="127" spans="1:7" ht="44.45" customHeight="1" x14ac:dyDescent="0.25">
      <c r="A127" s="43" t="s">
        <v>139</v>
      </c>
      <c r="B127" s="346" t="s">
        <v>237</v>
      </c>
      <c r="C127" s="346"/>
      <c r="D127" s="346"/>
      <c r="E127" s="346"/>
      <c r="F127" s="346"/>
      <c r="G127" s="76"/>
    </row>
    <row r="128" spans="1:7" ht="44.45" customHeight="1" x14ac:dyDescent="0.25">
      <c r="A128" s="43" t="s">
        <v>141</v>
      </c>
      <c r="B128" s="346" t="s">
        <v>238</v>
      </c>
      <c r="C128" s="346"/>
      <c r="D128" s="346"/>
      <c r="E128" s="346"/>
      <c r="F128" s="346"/>
      <c r="G128" s="76"/>
    </row>
    <row r="129" spans="1:7" ht="44.45" customHeight="1" x14ac:dyDescent="0.25">
      <c r="A129" s="43" t="s">
        <v>174</v>
      </c>
      <c r="B129" s="346" t="s">
        <v>239</v>
      </c>
      <c r="C129" s="346"/>
      <c r="D129" s="346"/>
      <c r="E129" s="346"/>
      <c r="F129" s="346"/>
      <c r="G129" s="76"/>
    </row>
    <row r="130" spans="1:7" ht="44.45" customHeight="1" x14ac:dyDescent="0.25">
      <c r="A130" s="43" t="s">
        <v>176</v>
      </c>
      <c r="B130" s="346" t="s">
        <v>240</v>
      </c>
      <c r="C130" s="346"/>
      <c r="D130" s="346"/>
      <c r="E130" s="346"/>
      <c r="F130" s="346"/>
      <c r="G130" s="76"/>
    </row>
    <row r="131" spans="1:7" ht="16.5" thickBot="1" x14ac:dyDescent="0.3">
      <c r="A131" s="451" t="s">
        <v>241</v>
      </c>
      <c r="B131" s="451"/>
      <c r="C131" s="451"/>
      <c r="D131" s="451"/>
      <c r="E131" s="451"/>
      <c r="F131" s="451"/>
      <c r="G131" s="451"/>
    </row>
    <row r="132" spans="1:7" ht="51" x14ac:dyDescent="0.25">
      <c r="A132" s="77" t="s">
        <v>6</v>
      </c>
      <c r="B132" s="106" t="s">
        <v>220</v>
      </c>
      <c r="C132" s="107" t="s">
        <v>242</v>
      </c>
      <c r="D132" s="78" t="s">
        <v>243</v>
      </c>
      <c r="E132" s="78" t="s">
        <v>244</v>
      </c>
      <c r="F132" s="108" t="s">
        <v>245</v>
      </c>
      <c r="G132" s="79" t="s">
        <v>246</v>
      </c>
    </row>
    <row r="133" spans="1:7" x14ac:dyDescent="0.25">
      <c r="A133" s="37" t="s">
        <v>247</v>
      </c>
      <c r="B133" s="51">
        <v>0</v>
      </c>
      <c r="C133" s="51" t="s">
        <v>248</v>
      </c>
      <c r="D133" s="51">
        <v>0</v>
      </c>
      <c r="E133" s="51">
        <v>0</v>
      </c>
      <c r="F133" s="109">
        <v>0</v>
      </c>
      <c r="G133" s="80">
        <v>0</v>
      </c>
    </row>
    <row r="134" spans="1:7" ht="25.5" x14ac:dyDescent="0.25">
      <c r="A134" s="37" t="s">
        <v>249</v>
      </c>
      <c r="B134" s="51">
        <v>1</v>
      </c>
      <c r="C134" s="11" t="s">
        <v>250</v>
      </c>
      <c r="D134" s="110">
        <v>15.144556881714729</v>
      </c>
      <c r="E134" s="110">
        <v>32.452621889388709</v>
      </c>
      <c r="F134" s="111">
        <v>64.905243778777418</v>
      </c>
      <c r="G134" s="112">
        <v>74.208328720402193</v>
      </c>
    </row>
    <row r="135" spans="1:7" ht="39" thickBot="1" x14ac:dyDescent="0.3">
      <c r="A135" s="40" t="s">
        <v>251</v>
      </c>
      <c r="B135" s="75">
        <v>2</v>
      </c>
      <c r="C135" s="11" t="s">
        <v>252</v>
      </c>
      <c r="D135" s="113">
        <v>16.50641854686744</v>
      </c>
      <c r="E135" s="113">
        <v>47.043996873167792</v>
      </c>
      <c r="F135" s="114">
        <v>131.60867227605326</v>
      </c>
      <c r="G135" s="115">
        <v>169.57836624632588</v>
      </c>
    </row>
    <row r="136" spans="1:7" x14ac:dyDescent="0.25">
      <c r="A136" s="116"/>
      <c r="B136" s="99"/>
      <c r="C136" s="100"/>
      <c r="D136" s="99"/>
      <c r="E136" s="99"/>
      <c r="F136" s="99"/>
      <c r="G136" s="99"/>
    </row>
    <row r="137" spans="1:7" ht="16.5" thickBot="1" x14ac:dyDescent="0.3">
      <c r="A137" s="451" t="s">
        <v>253</v>
      </c>
      <c r="B137" s="451"/>
      <c r="C137" s="451"/>
      <c r="D137" s="451"/>
      <c r="E137" s="451"/>
      <c r="F137" s="451"/>
      <c r="G137" s="451"/>
    </row>
    <row r="138" spans="1:7" ht="38.25" x14ac:dyDescent="0.25">
      <c r="A138" s="77" t="s">
        <v>6</v>
      </c>
      <c r="B138" s="69" t="s">
        <v>220</v>
      </c>
      <c r="C138" s="107" t="s">
        <v>254</v>
      </c>
      <c r="D138" s="78" t="s">
        <v>255</v>
      </c>
      <c r="E138" s="78" t="s">
        <v>164</v>
      </c>
      <c r="F138" s="108" t="s">
        <v>168</v>
      </c>
      <c r="G138" s="79" t="s">
        <v>170</v>
      </c>
    </row>
    <row r="139" spans="1:7" x14ac:dyDescent="0.25">
      <c r="A139" s="37" t="s">
        <v>256</v>
      </c>
      <c r="B139" s="51">
        <v>0</v>
      </c>
      <c r="C139" s="51" t="s">
        <v>248</v>
      </c>
      <c r="D139" s="51">
        <v>0</v>
      </c>
      <c r="E139" s="51">
        <v>0</v>
      </c>
      <c r="F139" s="109">
        <v>0</v>
      </c>
      <c r="G139" s="80">
        <v>0</v>
      </c>
    </row>
    <row r="140" spans="1:7" ht="25.5" x14ac:dyDescent="0.25">
      <c r="A140" s="37" t="s">
        <v>257</v>
      </c>
      <c r="B140" s="51">
        <v>1</v>
      </c>
      <c r="C140" s="11" t="s">
        <v>250</v>
      </c>
      <c r="D140" s="110">
        <v>8.1522494586643788</v>
      </c>
      <c r="E140" s="110">
        <v>17.469105982852241</v>
      </c>
      <c r="F140" s="111">
        <v>34.938211965704483</v>
      </c>
      <c r="G140" s="112">
        <v>39.946022347455461</v>
      </c>
    </row>
    <row r="141" spans="1:7" ht="39" thickBot="1" x14ac:dyDescent="0.3">
      <c r="A141" s="37" t="s">
        <v>258</v>
      </c>
      <c r="B141" s="75">
        <v>2</v>
      </c>
      <c r="C141" s="11" t="s">
        <v>252</v>
      </c>
      <c r="D141" s="113">
        <v>9.5141111238170932</v>
      </c>
      <c r="E141" s="113">
        <v>32.060480966631332</v>
      </c>
      <c r="F141" s="114">
        <v>101.64164046298033</v>
      </c>
      <c r="G141" s="115">
        <v>135.31605987337917</v>
      </c>
    </row>
    <row r="142" spans="1:7" x14ac:dyDescent="0.25">
      <c r="A142" s="43"/>
      <c r="B142" s="42" t="s">
        <v>138</v>
      </c>
      <c r="C142" s="117"/>
      <c r="D142" s="99"/>
      <c r="E142" s="99"/>
      <c r="F142" s="99"/>
      <c r="G142" s="99"/>
    </row>
    <row r="143" spans="1:7" ht="34.9" customHeight="1" x14ac:dyDescent="0.25">
      <c r="A143" s="43" t="s">
        <v>139</v>
      </c>
      <c r="B143" s="346" t="s">
        <v>259</v>
      </c>
      <c r="C143" s="346"/>
      <c r="D143" s="346"/>
      <c r="E143" s="346"/>
      <c r="F143" s="346"/>
      <c r="G143" s="346"/>
    </row>
    <row r="144" spans="1:7" ht="34.9" customHeight="1" x14ac:dyDescent="0.25">
      <c r="A144" s="43" t="s">
        <v>141</v>
      </c>
      <c r="B144" s="423" t="s">
        <v>260</v>
      </c>
      <c r="C144" s="423"/>
      <c r="D144" s="423"/>
      <c r="E144" s="423"/>
      <c r="F144" s="423"/>
      <c r="G144" s="423"/>
    </row>
    <row r="145" spans="1:7" ht="34.9" customHeight="1" x14ac:dyDescent="0.25">
      <c r="A145" s="43" t="s">
        <v>174</v>
      </c>
      <c r="B145" s="346" t="s">
        <v>238</v>
      </c>
      <c r="C145" s="346"/>
      <c r="D145" s="346"/>
      <c r="E145" s="346"/>
      <c r="F145" s="346"/>
      <c r="G145" s="346"/>
    </row>
    <row r="146" spans="1:7" ht="34.9" customHeight="1" x14ac:dyDescent="0.25">
      <c r="A146" s="43" t="s">
        <v>176</v>
      </c>
      <c r="B146" s="346" t="s">
        <v>261</v>
      </c>
      <c r="C146" s="346"/>
      <c r="D146" s="346"/>
      <c r="E146" s="346"/>
      <c r="F146" s="346"/>
      <c r="G146" s="346"/>
    </row>
    <row r="147" spans="1:7" ht="34.9" customHeight="1" x14ac:dyDescent="0.25">
      <c r="A147" s="43" t="s">
        <v>262</v>
      </c>
      <c r="B147" s="346" t="s">
        <v>263</v>
      </c>
      <c r="C147" s="346"/>
      <c r="D147" s="346"/>
      <c r="E147" s="346"/>
      <c r="F147" s="346"/>
      <c r="G147" s="346"/>
    </row>
    <row r="148" spans="1:7" x14ac:dyDescent="0.25">
      <c r="A148" s="103"/>
      <c r="B148" s="44"/>
      <c r="C148" s="44"/>
      <c r="D148" s="44"/>
      <c r="E148" s="44"/>
      <c r="F148" s="44"/>
      <c r="G148" s="44"/>
    </row>
    <row r="149" spans="1:7" ht="18" x14ac:dyDescent="0.25">
      <c r="A149" s="287" t="s">
        <v>264</v>
      </c>
      <c r="B149" s="287"/>
      <c r="C149" s="287"/>
      <c r="D149" s="287"/>
      <c r="E149" s="287"/>
      <c r="F149" s="287"/>
      <c r="G149" s="287"/>
    </row>
    <row r="150" spans="1:7" ht="18" x14ac:dyDescent="0.25">
      <c r="A150" s="450" t="s">
        <v>265</v>
      </c>
      <c r="B150" s="450"/>
      <c r="C150" s="450"/>
      <c r="D150" s="450"/>
      <c r="E150" s="450"/>
      <c r="F150" s="450"/>
      <c r="G150" s="450"/>
    </row>
    <row r="151" spans="1:7" ht="15.75" x14ac:dyDescent="0.25">
      <c r="A151" s="311" t="s">
        <v>266</v>
      </c>
      <c r="B151" s="311"/>
      <c r="C151" s="311"/>
      <c r="D151" s="311"/>
      <c r="E151" s="311"/>
      <c r="F151" s="311"/>
      <c r="G151" s="311"/>
    </row>
    <row r="152" spans="1:7" ht="17.25" thickBot="1" x14ac:dyDescent="0.3">
      <c r="A152" s="118"/>
      <c r="B152" s="118"/>
      <c r="C152" s="118"/>
      <c r="D152" s="118"/>
      <c r="E152" s="118"/>
      <c r="F152" s="118"/>
      <c r="G152" s="118"/>
    </row>
    <row r="153" spans="1:7" ht="38.25" x14ac:dyDescent="0.25">
      <c r="A153" s="77" t="s">
        <v>6</v>
      </c>
      <c r="B153" s="119" t="s">
        <v>267</v>
      </c>
      <c r="C153" s="78" t="s">
        <v>268</v>
      </c>
      <c r="D153" s="324" t="s">
        <v>191</v>
      </c>
      <c r="E153" s="324"/>
      <c r="F153" s="324" t="s">
        <v>123</v>
      </c>
      <c r="G153" s="430"/>
    </row>
    <row r="154" spans="1:7" ht="15.75" thickBot="1" x14ac:dyDescent="0.3">
      <c r="A154" s="37" t="s">
        <v>269</v>
      </c>
      <c r="B154" s="120" t="s">
        <v>270</v>
      </c>
      <c r="C154" s="121">
        <v>2.87</v>
      </c>
      <c r="D154" s="448" t="s">
        <v>271</v>
      </c>
      <c r="E154" s="448"/>
      <c r="F154" s="296" t="s">
        <v>272</v>
      </c>
      <c r="G154" s="436"/>
    </row>
    <row r="155" spans="1:7" ht="15.75" thickBot="1" x14ac:dyDescent="0.3">
      <c r="A155" s="40" t="s">
        <v>273</v>
      </c>
      <c r="B155" s="122" t="s">
        <v>274</v>
      </c>
      <c r="C155" s="123">
        <v>0.35</v>
      </c>
      <c r="D155" s="448" t="s">
        <v>275</v>
      </c>
      <c r="E155" s="448"/>
      <c r="F155" s="437" t="s">
        <v>276</v>
      </c>
      <c r="G155" s="438"/>
    </row>
    <row r="157" spans="1:7" ht="15.75" x14ac:dyDescent="0.25">
      <c r="A157" s="449" t="s">
        <v>277</v>
      </c>
      <c r="B157" s="449"/>
      <c r="C157" s="449"/>
      <c r="D157" s="449"/>
      <c r="E157" s="449"/>
      <c r="F157" s="449"/>
      <c r="G157" s="449"/>
    </row>
    <row r="158" spans="1:7" ht="17.25" thickBot="1" x14ac:dyDescent="0.3">
      <c r="A158" s="124"/>
      <c r="B158" s="124"/>
      <c r="C158" s="124"/>
      <c r="D158" s="124"/>
      <c r="E158" s="124"/>
      <c r="F158" s="124"/>
      <c r="G158" s="124"/>
    </row>
    <row r="159" spans="1:7" ht="38.25" x14ac:dyDescent="0.25">
      <c r="A159" s="77" t="s">
        <v>6</v>
      </c>
      <c r="B159" s="119" t="s">
        <v>267</v>
      </c>
      <c r="C159" s="69" t="s">
        <v>278</v>
      </c>
      <c r="D159" s="324" t="s">
        <v>191</v>
      </c>
      <c r="E159" s="324"/>
      <c r="F159" s="324" t="s">
        <v>123</v>
      </c>
      <c r="G159" s="430"/>
    </row>
    <row r="160" spans="1:7" x14ac:dyDescent="0.25">
      <c r="A160" s="37" t="s">
        <v>279</v>
      </c>
      <c r="B160" s="125" t="s">
        <v>274</v>
      </c>
      <c r="C160" s="26">
        <v>160</v>
      </c>
      <c r="D160" s="397" t="s">
        <v>280</v>
      </c>
      <c r="E160" s="397"/>
      <c r="F160" s="445" t="s">
        <v>281</v>
      </c>
      <c r="G160" s="446"/>
    </row>
    <row r="161" spans="1:7" x14ac:dyDescent="0.25">
      <c r="A161" s="37" t="s">
        <v>282</v>
      </c>
      <c r="B161" s="125" t="s">
        <v>274</v>
      </c>
      <c r="C161" s="26">
        <v>80</v>
      </c>
      <c r="D161" s="397" t="s">
        <v>280</v>
      </c>
      <c r="E161" s="397"/>
      <c r="F161" s="445" t="s">
        <v>283</v>
      </c>
      <c r="G161" s="446"/>
    </row>
    <row r="162" spans="1:7" x14ac:dyDescent="0.25">
      <c r="A162" s="37" t="s">
        <v>284</v>
      </c>
      <c r="B162" s="125" t="s">
        <v>274</v>
      </c>
      <c r="C162" s="26">
        <v>107.87</v>
      </c>
      <c r="D162" s="397" t="s">
        <v>280</v>
      </c>
      <c r="E162" s="397"/>
      <c r="F162" s="445" t="s">
        <v>285</v>
      </c>
      <c r="G162" s="446"/>
    </row>
    <row r="163" spans="1:7" ht="25.5" x14ac:dyDescent="0.25">
      <c r="A163" s="37" t="s">
        <v>286</v>
      </c>
      <c r="B163" s="120" t="s">
        <v>287</v>
      </c>
      <c r="C163" s="26">
        <v>170</v>
      </c>
      <c r="D163" s="445" t="s">
        <v>280</v>
      </c>
      <c r="E163" s="447"/>
      <c r="F163" s="445" t="s">
        <v>272</v>
      </c>
      <c r="G163" s="446"/>
    </row>
    <row r="164" spans="1:7" ht="26.25" thickBot="1" x14ac:dyDescent="0.3">
      <c r="A164" s="126" t="s">
        <v>288</v>
      </c>
      <c r="B164" s="120" t="s">
        <v>289</v>
      </c>
      <c r="C164" s="26">
        <v>20</v>
      </c>
      <c r="D164" s="432" t="s">
        <v>290</v>
      </c>
      <c r="E164" s="432"/>
      <c r="F164" s="440" t="s">
        <v>291</v>
      </c>
      <c r="G164" s="441"/>
    </row>
    <row r="165" spans="1:7" ht="115.5" thickBot="1" x14ac:dyDescent="0.3">
      <c r="A165" s="126" t="s">
        <v>292</v>
      </c>
      <c r="B165" s="127" t="s">
        <v>293</v>
      </c>
      <c r="C165" s="128">
        <v>15</v>
      </c>
      <c r="D165" s="442" t="s">
        <v>290</v>
      </c>
      <c r="E165" s="442"/>
      <c r="F165" s="443" t="s">
        <v>294</v>
      </c>
      <c r="G165" s="444"/>
    </row>
    <row r="166" spans="1:7" x14ac:dyDescent="0.25">
      <c r="A166" s="43"/>
      <c r="B166" s="42" t="s">
        <v>138</v>
      </c>
      <c r="C166" s="129"/>
      <c r="D166" s="130"/>
      <c r="E166" s="130"/>
      <c r="F166" s="131"/>
      <c r="G166" s="131"/>
    </row>
    <row r="167" spans="1:7" x14ac:dyDescent="0.25">
      <c r="A167" s="132" t="s">
        <v>139</v>
      </c>
      <c r="B167" s="439" t="s">
        <v>295</v>
      </c>
      <c r="C167" s="439"/>
      <c r="D167" s="439"/>
      <c r="E167" s="439"/>
      <c r="F167" s="439"/>
      <c r="G167" s="439"/>
    </row>
    <row r="168" spans="1:7" x14ac:dyDescent="0.25">
      <c r="A168" s="132"/>
      <c r="B168" s="439" t="s">
        <v>296</v>
      </c>
      <c r="C168" s="439"/>
      <c r="D168" s="439"/>
      <c r="E168" s="439"/>
      <c r="F168" s="439"/>
      <c r="G168" s="439"/>
    </row>
    <row r="169" spans="1:7" x14ac:dyDescent="0.25">
      <c r="A169" s="132" t="s">
        <v>141</v>
      </c>
      <c r="B169" s="439" t="s">
        <v>297</v>
      </c>
      <c r="C169" s="439"/>
      <c r="D169" s="439"/>
      <c r="E169" s="439"/>
      <c r="F169" s="439"/>
      <c r="G169" s="439"/>
    </row>
    <row r="170" spans="1:7" x14ac:dyDescent="0.25">
      <c r="A170" s="132" t="s">
        <v>174</v>
      </c>
      <c r="B170" s="439" t="s">
        <v>298</v>
      </c>
      <c r="C170" s="439"/>
      <c r="D170" s="439"/>
      <c r="E170" s="439"/>
      <c r="F170" s="439"/>
      <c r="G170" s="439"/>
    </row>
    <row r="171" spans="1:7" x14ac:dyDescent="0.25">
      <c r="A171" s="132" t="s">
        <v>176</v>
      </c>
      <c r="B171" s="439" t="s">
        <v>299</v>
      </c>
      <c r="C171" s="439"/>
      <c r="D171" s="439"/>
      <c r="E171" s="439"/>
      <c r="F171" s="439"/>
      <c r="G171" s="439"/>
    </row>
    <row r="172" spans="1:7" x14ac:dyDescent="0.25">
      <c r="A172" s="132" t="s">
        <v>262</v>
      </c>
      <c r="B172" s="439" t="s">
        <v>300</v>
      </c>
      <c r="C172" s="439"/>
      <c r="D172" s="439"/>
      <c r="E172" s="439"/>
      <c r="F172" s="439"/>
      <c r="G172" s="439"/>
    </row>
    <row r="173" spans="1:7" x14ac:dyDescent="0.25">
      <c r="A173" s="132" t="s">
        <v>301</v>
      </c>
      <c r="B173" s="439" t="s">
        <v>302</v>
      </c>
      <c r="C173" s="439"/>
      <c r="D173" s="439"/>
      <c r="E173" s="439"/>
      <c r="F173" s="439"/>
      <c r="G173" s="439"/>
    </row>
    <row r="174" spans="1:7" ht="17.25" thickBot="1" x14ac:dyDescent="0.3">
      <c r="A174" s="133"/>
      <c r="B174" s="435" t="s">
        <v>303</v>
      </c>
      <c r="C174" s="435"/>
      <c r="D174" s="435"/>
      <c r="E174" s="435"/>
      <c r="F174" s="435"/>
      <c r="G174" s="435"/>
    </row>
    <row r="175" spans="1:7" ht="38.25" x14ac:dyDescent="0.25">
      <c r="A175" s="77" t="s">
        <v>6</v>
      </c>
      <c r="B175" s="119" t="s">
        <v>267</v>
      </c>
      <c r="C175" s="78" t="s">
        <v>304</v>
      </c>
      <c r="D175" s="324" t="s">
        <v>191</v>
      </c>
      <c r="E175" s="324"/>
      <c r="F175" s="324" t="s">
        <v>123</v>
      </c>
      <c r="G175" s="430"/>
    </row>
    <row r="176" spans="1:7" x14ac:dyDescent="0.25">
      <c r="A176" s="37" t="s">
        <v>305</v>
      </c>
      <c r="B176" s="120" t="s">
        <v>270</v>
      </c>
      <c r="C176" s="26">
        <v>6669.5174120590691</v>
      </c>
      <c r="D176" s="296" t="s">
        <v>306</v>
      </c>
      <c r="E176" s="296"/>
      <c r="F176" s="296" t="s">
        <v>307</v>
      </c>
      <c r="G176" s="436"/>
    </row>
    <row r="177" spans="1:7" ht="15.75" thickBot="1" x14ac:dyDescent="0.3">
      <c r="A177" s="40" t="s">
        <v>308</v>
      </c>
      <c r="B177" s="122" t="s">
        <v>274</v>
      </c>
      <c r="C177" s="34">
        <v>3877.6264023599238</v>
      </c>
      <c r="D177" s="437" t="s">
        <v>306</v>
      </c>
      <c r="E177" s="437"/>
      <c r="F177" s="437" t="s">
        <v>307</v>
      </c>
      <c r="G177" s="438"/>
    </row>
    <row r="178" spans="1:7" x14ac:dyDescent="0.25">
      <c r="A178" s="43"/>
      <c r="B178" s="42" t="s">
        <v>138</v>
      </c>
      <c r="C178" s="129"/>
      <c r="D178" s="102"/>
      <c r="E178" s="102"/>
      <c r="F178" s="102"/>
      <c r="G178" s="102"/>
    </row>
    <row r="179" spans="1:7" x14ac:dyDescent="0.25">
      <c r="A179" s="43" t="s">
        <v>139</v>
      </c>
      <c r="B179" s="346" t="s">
        <v>309</v>
      </c>
      <c r="C179" s="346"/>
      <c r="D179" s="346"/>
      <c r="E179" s="346"/>
      <c r="F179" s="346"/>
      <c r="G179" s="346"/>
    </row>
    <row r="180" spans="1:7" ht="17.25" thickBot="1" x14ac:dyDescent="0.3">
      <c r="B180" s="435" t="s">
        <v>310</v>
      </c>
      <c r="C180" s="435"/>
      <c r="D180" s="435"/>
      <c r="E180" s="435"/>
      <c r="F180" s="435"/>
      <c r="G180" s="435"/>
    </row>
    <row r="181" spans="1:7" ht="38.25" x14ac:dyDescent="0.25">
      <c r="A181" s="77" t="s">
        <v>6</v>
      </c>
      <c r="B181" s="119" t="s">
        <v>267</v>
      </c>
      <c r="C181" s="69" t="s">
        <v>278</v>
      </c>
      <c r="D181" s="324" t="s">
        <v>191</v>
      </c>
      <c r="E181" s="324"/>
      <c r="F181" s="324" t="s">
        <v>123</v>
      </c>
      <c r="G181" s="430"/>
    </row>
    <row r="182" spans="1:7" ht="78" x14ac:dyDescent="0.25">
      <c r="A182" s="37" t="s">
        <v>311</v>
      </c>
      <c r="B182" s="120" t="s">
        <v>312</v>
      </c>
      <c r="C182" s="26">
        <v>2.4</v>
      </c>
      <c r="D182" s="433" t="s">
        <v>313</v>
      </c>
      <c r="E182" s="434"/>
      <c r="F182" s="407" t="s">
        <v>314</v>
      </c>
      <c r="G182" s="409"/>
    </row>
    <row r="183" spans="1:7" x14ac:dyDescent="0.25">
      <c r="A183" s="37" t="s">
        <v>315</v>
      </c>
      <c r="B183" s="120" t="s">
        <v>316</v>
      </c>
      <c r="C183" s="26">
        <v>3.39</v>
      </c>
      <c r="D183" s="433" t="s">
        <v>313</v>
      </c>
      <c r="E183" s="434"/>
      <c r="F183" s="407" t="s">
        <v>317</v>
      </c>
      <c r="G183" s="409"/>
    </row>
    <row r="184" spans="1:7" ht="27" x14ac:dyDescent="0.25">
      <c r="A184" s="37" t="s">
        <v>318</v>
      </c>
      <c r="B184" s="120" t="s">
        <v>319</v>
      </c>
      <c r="C184" s="26">
        <v>10.81</v>
      </c>
      <c r="D184" s="433" t="s">
        <v>313</v>
      </c>
      <c r="E184" s="434"/>
      <c r="F184" s="407" t="s">
        <v>772</v>
      </c>
      <c r="G184" s="409"/>
    </row>
    <row r="185" spans="1:7" x14ac:dyDescent="0.25">
      <c r="A185" s="43"/>
      <c r="B185" s="42" t="s">
        <v>138</v>
      </c>
      <c r="C185" s="129"/>
      <c r="D185" s="102"/>
      <c r="E185" s="102"/>
      <c r="F185" s="102"/>
      <c r="G185" s="102"/>
    </row>
    <row r="186" spans="1:7" x14ac:dyDescent="0.25">
      <c r="A186" s="43" t="s">
        <v>139</v>
      </c>
      <c r="B186" s="346" t="s">
        <v>320</v>
      </c>
      <c r="C186" s="346"/>
      <c r="D186" s="346"/>
      <c r="E186" s="346"/>
      <c r="F186" s="346"/>
      <c r="G186" s="346"/>
    </row>
    <row r="187" spans="1:7" x14ac:dyDescent="0.25">
      <c r="A187" s="43"/>
      <c r="B187" s="76"/>
      <c r="C187" s="129"/>
      <c r="D187" s="134"/>
      <c r="E187" s="134"/>
      <c r="F187" s="102"/>
      <c r="G187" s="102"/>
    </row>
    <row r="188" spans="1:7" ht="17.25" thickBot="1" x14ac:dyDescent="0.3">
      <c r="B188" s="435" t="s">
        <v>321</v>
      </c>
      <c r="C188" s="435"/>
      <c r="D188" s="435"/>
      <c r="E188" s="435"/>
      <c r="F188" s="435"/>
      <c r="G188" s="435"/>
    </row>
    <row r="189" spans="1:7" ht="38.25" x14ac:dyDescent="0.25">
      <c r="A189" s="77" t="s">
        <v>6</v>
      </c>
      <c r="B189" s="119" t="s">
        <v>267</v>
      </c>
      <c r="C189" s="69" t="s">
        <v>278</v>
      </c>
      <c r="D189" s="324" t="s">
        <v>191</v>
      </c>
      <c r="E189" s="324"/>
      <c r="F189" s="324" t="s">
        <v>123</v>
      </c>
      <c r="G189" s="430"/>
    </row>
    <row r="190" spans="1:7" ht="38.25" x14ac:dyDescent="0.25">
      <c r="A190" s="37" t="s">
        <v>322</v>
      </c>
      <c r="B190" s="24" t="s">
        <v>323</v>
      </c>
      <c r="C190" s="26">
        <v>5379.24</v>
      </c>
      <c r="D190" s="431" t="s">
        <v>324</v>
      </c>
      <c r="E190" s="431"/>
      <c r="F190" s="432" t="s">
        <v>285</v>
      </c>
      <c r="G190" s="432"/>
    </row>
    <row r="192" spans="1:7" ht="18" x14ac:dyDescent="0.25">
      <c r="A192" s="287" t="s">
        <v>325</v>
      </c>
      <c r="B192" s="287"/>
      <c r="C192" s="287"/>
      <c r="D192" s="287"/>
      <c r="E192" s="287"/>
      <c r="F192" s="287"/>
      <c r="G192" s="135"/>
    </row>
    <row r="193" spans="1:7" ht="18" x14ac:dyDescent="0.25">
      <c r="A193" s="356" t="s">
        <v>326</v>
      </c>
      <c r="B193" s="356"/>
      <c r="C193" s="356"/>
      <c r="D193" s="356"/>
      <c r="E193" s="356"/>
      <c r="F193" s="356"/>
      <c r="G193" s="136"/>
    </row>
    <row r="194" spans="1:7" x14ac:dyDescent="0.25">
      <c r="B194" s="137"/>
      <c r="C194" s="138"/>
      <c r="D194" s="138"/>
      <c r="E194" s="85"/>
      <c r="F194" s="85"/>
      <c r="G194" s="85"/>
    </row>
    <row r="195" spans="1:7" ht="51" customHeight="1" thickBot="1" x14ac:dyDescent="0.3">
      <c r="A195" s="311" t="s">
        <v>327</v>
      </c>
      <c r="B195" s="311"/>
      <c r="C195" s="311"/>
      <c r="D195" s="311"/>
      <c r="E195" s="311"/>
      <c r="F195" s="311"/>
      <c r="G195" s="45"/>
    </row>
    <row r="196" spans="1:7" x14ac:dyDescent="0.25">
      <c r="A196" s="400" t="s">
        <v>6</v>
      </c>
      <c r="B196" s="425" t="s">
        <v>267</v>
      </c>
      <c r="C196" s="427" t="s">
        <v>328</v>
      </c>
      <c r="D196" s="427"/>
      <c r="E196" s="427" t="s">
        <v>329</v>
      </c>
      <c r="F196" s="428"/>
      <c r="G196" s="139"/>
    </row>
    <row r="197" spans="1:7" ht="25.9" customHeight="1" x14ac:dyDescent="0.25">
      <c r="A197" s="424"/>
      <c r="B197" s="426"/>
      <c r="C197" s="397" t="s">
        <v>330</v>
      </c>
      <c r="D197" s="397"/>
      <c r="E197" s="397" t="s">
        <v>331</v>
      </c>
      <c r="F197" s="429"/>
      <c r="G197" s="140"/>
    </row>
    <row r="198" spans="1:7" ht="24" customHeight="1" x14ac:dyDescent="0.25">
      <c r="A198" s="37" t="s">
        <v>332</v>
      </c>
      <c r="B198" s="24" t="s">
        <v>333</v>
      </c>
      <c r="C198" s="418">
        <v>2.5</v>
      </c>
      <c r="D198" s="418"/>
      <c r="E198" s="418">
        <v>3.5</v>
      </c>
      <c r="F198" s="419"/>
    </row>
    <row r="199" spans="1:7" ht="24" customHeight="1" thickBot="1" x14ac:dyDescent="0.3">
      <c r="A199" s="40" t="s">
        <v>334</v>
      </c>
      <c r="B199" s="141" t="s">
        <v>335</v>
      </c>
      <c r="C199" s="420">
        <v>5.01</v>
      </c>
      <c r="D199" s="420"/>
      <c r="E199" s="420">
        <v>7</v>
      </c>
      <c r="F199" s="421"/>
    </row>
    <row r="200" spans="1:7" ht="33" customHeight="1" x14ac:dyDescent="0.25">
      <c r="B200" s="42" t="s">
        <v>138</v>
      </c>
      <c r="C200" s="142"/>
      <c r="D200" s="142"/>
    </row>
    <row r="201" spans="1:7" ht="42.6" customHeight="1" x14ac:dyDescent="0.25">
      <c r="A201" s="43" t="s">
        <v>139</v>
      </c>
      <c r="B201" s="422" t="s">
        <v>336</v>
      </c>
      <c r="C201" s="422"/>
      <c r="D201" s="422"/>
      <c r="E201" s="422"/>
      <c r="F201" s="422"/>
      <c r="G201" s="143"/>
    </row>
    <row r="202" spans="1:7" ht="30" customHeight="1" x14ac:dyDescent="0.25">
      <c r="A202" s="43" t="s">
        <v>141</v>
      </c>
      <c r="B202" s="423" t="s">
        <v>337</v>
      </c>
      <c r="C202" s="423"/>
      <c r="D202" s="423"/>
      <c r="E202" s="423"/>
      <c r="F202" s="423"/>
      <c r="G202"/>
    </row>
    <row r="203" spans="1:7" ht="30" customHeight="1" x14ac:dyDescent="0.25">
      <c r="A203" s="43" t="s">
        <v>174</v>
      </c>
      <c r="B203" s="346" t="s">
        <v>338</v>
      </c>
      <c r="C203" s="346"/>
      <c r="D203" s="346"/>
      <c r="E203" s="346"/>
      <c r="F203" s="346"/>
      <c r="G203"/>
    </row>
    <row r="204" spans="1:7" ht="30" customHeight="1" x14ac:dyDescent="0.25">
      <c r="A204" s="43" t="s">
        <v>176</v>
      </c>
      <c r="B204" s="346" t="s">
        <v>339</v>
      </c>
      <c r="C204" s="346"/>
      <c r="D204" s="346"/>
      <c r="E204" s="346"/>
      <c r="F204" s="346"/>
      <c r="G204" s="143"/>
    </row>
    <row r="205" spans="1:7" ht="30" customHeight="1" x14ac:dyDescent="0.25">
      <c r="A205" s="43" t="s">
        <v>262</v>
      </c>
      <c r="B205" s="346" t="s">
        <v>340</v>
      </c>
      <c r="C205" s="346"/>
      <c r="D205" s="346"/>
      <c r="E205" s="346"/>
      <c r="F205" s="346"/>
      <c r="G205" s="143"/>
    </row>
    <row r="206" spans="1:7" x14ac:dyDescent="0.25">
      <c r="A206" s="43"/>
      <c r="B206" s="144"/>
      <c r="C206" s="144"/>
      <c r="D206" s="144"/>
      <c r="E206" s="144"/>
      <c r="F206" s="144"/>
    </row>
    <row r="207" spans="1:7" ht="46.9" customHeight="1" thickBot="1" x14ac:dyDescent="0.3">
      <c r="A207" s="311" t="s">
        <v>771</v>
      </c>
      <c r="B207" s="311"/>
      <c r="C207" s="311"/>
      <c r="D207" s="311"/>
      <c r="E207" s="311"/>
      <c r="F207" s="311"/>
      <c r="G207" s="45"/>
    </row>
    <row r="208" spans="1:7" x14ac:dyDescent="0.25">
      <c r="A208" s="400" t="s">
        <v>6</v>
      </c>
      <c r="B208" s="362" t="s">
        <v>341</v>
      </c>
      <c r="C208" s="363"/>
      <c r="D208" s="316" t="s">
        <v>342</v>
      </c>
      <c r="E208" s="405"/>
      <c r="F208" s="406"/>
    </row>
    <row r="209" spans="1:7" ht="25.5" x14ac:dyDescent="0.25">
      <c r="A209" s="401"/>
      <c r="B209" s="402"/>
      <c r="C209" s="403"/>
      <c r="D209" s="11" t="s">
        <v>330</v>
      </c>
      <c r="E209" s="407" t="s">
        <v>331</v>
      </c>
      <c r="F209" s="409"/>
    </row>
    <row r="210" spans="1:7" ht="39.6" customHeight="1" x14ac:dyDescent="0.25">
      <c r="A210" s="37" t="s">
        <v>343</v>
      </c>
      <c r="B210" s="410" t="s">
        <v>344</v>
      </c>
      <c r="C210" s="331"/>
      <c r="D210" s="145">
        <v>24630</v>
      </c>
      <c r="E210" s="411">
        <v>28977.000588235293</v>
      </c>
      <c r="F210" s="413"/>
    </row>
    <row r="211" spans="1:7" ht="39.6" customHeight="1" x14ac:dyDescent="0.25">
      <c r="A211" s="37" t="s">
        <v>345</v>
      </c>
      <c r="B211" s="410" t="s">
        <v>346</v>
      </c>
      <c r="C211" s="331"/>
      <c r="D211" s="145">
        <v>17920</v>
      </c>
      <c r="E211" s="411">
        <v>21083.002941176474</v>
      </c>
      <c r="F211" s="413"/>
    </row>
    <row r="212" spans="1:7" ht="39.6" customHeight="1" x14ac:dyDescent="0.25">
      <c r="A212" s="37" t="s">
        <v>347</v>
      </c>
      <c r="B212" s="410" t="s">
        <v>348</v>
      </c>
      <c r="C212" s="331"/>
      <c r="D212" s="145">
        <v>17290</v>
      </c>
      <c r="E212" s="411">
        <v>20341.466470588235</v>
      </c>
      <c r="F212" s="413"/>
    </row>
    <row r="213" spans="1:7" ht="39.6" customHeight="1" thickBot="1" x14ac:dyDescent="0.3">
      <c r="A213" s="40" t="s">
        <v>349</v>
      </c>
      <c r="B213" s="414" t="s">
        <v>350</v>
      </c>
      <c r="C213" s="415"/>
      <c r="D213" s="146">
        <v>9387</v>
      </c>
      <c r="E213" s="416">
        <v>11043.709411764707</v>
      </c>
      <c r="F213" s="417"/>
    </row>
    <row r="214" spans="1:7" x14ac:dyDescent="0.25">
      <c r="B214" s="42" t="s">
        <v>138</v>
      </c>
      <c r="C214" s="147"/>
      <c r="D214" s="138"/>
    </row>
    <row r="215" spans="1:7" ht="56.45" customHeight="1" x14ac:dyDescent="0.25">
      <c r="A215" s="148" t="s">
        <v>139</v>
      </c>
      <c r="B215" s="328" t="s">
        <v>351</v>
      </c>
      <c r="C215" s="328"/>
      <c r="D215" s="328"/>
      <c r="E215" s="328"/>
      <c r="F215" s="328"/>
      <c r="G215" s="328"/>
    </row>
    <row r="216" spans="1:7" ht="33.6" customHeight="1" x14ac:dyDescent="0.25">
      <c r="A216" s="148" t="s">
        <v>141</v>
      </c>
      <c r="B216" s="328" t="s">
        <v>352</v>
      </c>
      <c r="C216" s="328"/>
      <c r="D216" s="328"/>
      <c r="E216" s="328"/>
      <c r="F216" s="328"/>
      <c r="G216" s="328"/>
    </row>
    <row r="217" spans="1:7" ht="33.6" customHeight="1" x14ac:dyDescent="0.25">
      <c r="A217" s="148"/>
      <c r="B217" s="328" t="s">
        <v>353</v>
      </c>
      <c r="C217" s="328"/>
      <c r="D217" s="328"/>
      <c r="E217" s="328"/>
      <c r="F217" s="328"/>
      <c r="G217" s="328"/>
    </row>
    <row r="218" spans="1:7" ht="28.15" customHeight="1" x14ac:dyDescent="0.25">
      <c r="A218" s="148"/>
      <c r="B218" s="326" t="s">
        <v>354</v>
      </c>
      <c r="C218" s="326"/>
      <c r="D218" s="326"/>
      <c r="E218" s="326"/>
      <c r="F218" s="326"/>
      <c r="G218" s="149"/>
    </row>
    <row r="219" spans="1:7" ht="25.9" customHeight="1" x14ac:dyDescent="0.25">
      <c r="A219" s="148"/>
      <c r="B219" s="327" t="s">
        <v>355</v>
      </c>
      <c r="C219" s="327"/>
      <c r="D219" s="327"/>
      <c r="E219" s="327"/>
      <c r="F219" s="327"/>
      <c r="G219" s="149"/>
    </row>
    <row r="220" spans="1:7" ht="33.6" customHeight="1" x14ac:dyDescent="0.25">
      <c r="A220" s="148"/>
      <c r="B220" s="327" t="s">
        <v>356</v>
      </c>
      <c r="C220" s="327"/>
      <c r="D220" s="327"/>
      <c r="E220" s="327"/>
      <c r="F220" s="327"/>
      <c r="G220" s="149"/>
    </row>
    <row r="221" spans="1:7" ht="50.45" customHeight="1" x14ac:dyDescent="0.25">
      <c r="A221" s="148" t="s">
        <v>357</v>
      </c>
      <c r="B221" s="328" t="s">
        <v>358</v>
      </c>
      <c r="C221" s="328"/>
      <c r="D221" s="328"/>
      <c r="E221" s="328"/>
      <c r="F221" s="328"/>
      <c r="G221" s="328"/>
    </row>
    <row r="222" spans="1:7" ht="33.6" customHeight="1" x14ac:dyDescent="0.25">
      <c r="A222" s="148"/>
      <c r="B222" s="329" t="s">
        <v>359</v>
      </c>
      <c r="C222" s="329"/>
      <c r="D222" s="329"/>
      <c r="E222" s="329"/>
      <c r="F222" s="329"/>
      <c r="G222" s="149"/>
    </row>
    <row r="223" spans="1:7" ht="24" customHeight="1" x14ac:dyDescent="0.25">
      <c r="A223" s="148"/>
      <c r="B223" s="150" t="s">
        <v>360</v>
      </c>
      <c r="C223" s="150"/>
      <c r="D223" s="150"/>
      <c r="E223" s="150"/>
      <c r="F223" s="150"/>
      <c r="G223" s="149"/>
    </row>
    <row r="224" spans="1:7" ht="24" customHeight="1" x14ac:dyDescent="0.25">
      <c r="A224" s="148"/>
      <c r="B224" s="150" t="s">
        <v>361</v>
      </c>
      <c r="C224" s="150"/>
      <c r="D224" s="150"/>
      <c r="E224" s="150"/>
      <c r="F224" s="150"/>
      <c r="G224" s="149"/>
    </row>
    <row r="225" spans="1:7" ht="24" customHeight="1" x14ac:dyDescent="0.25">
      <c r="A225" s="148"/>
      <c r="B225" s="150" t="s">
        <v>362</v>
      </c>
      <c r="C225" s="150"/>
      <c r="D225" s="150"/>
      <c r="E225" s="150"/>
      <c r="F225" s="150"/>
      <c r="G225" s="149"/>
    </row>
    <row r="226" spans="1:7" ht="24" customHeight="1" x14ac:dyDescent="0.25">
      <c r="A226" s="148"/>
      <c r="B226" s="150" t="s">
        <v>363</v>
      </c>
      <c r="C226" s="150"/>
      <c r="D226" s="150"/>
      <c r="E226" s="150"/>
      <c r="F226" s="150"/>
      <c r="G226" s="149"/>
    </row>
    <row r="227" spans="1:7" ht="24" customHeight="1" x14ac:dyDescent="0.25">
      <c r="A227" s="148"/>
      <c r="B227" s="150" t="s">
        <v>364</v>
      </c>
      <c r="C227" s="150"/>
      <c r="D227" s="150"/>
      <c r="E227" s="150"/>
      <c r="F227" s="150"/>
      <c r="G227" s="149"/>
    </row>
    <row r="228" spans="1:7" ht="24" customHeight="1" x14ac:dyDescent="0.25">
      <c r="A228" s="148"/>
      <c r="B228" s="150" t="s">
        <v>365</v>
      </c>
      <c r="C228" s="150"/>
      <c r="D228" s="150"/>
      <c r="E228" s="150"/>
      <c r="F228" s="150"/>
      <c r="G228" s="149"/>
    </row>
    <row r="229" spans="1:7" ht="24" customHeight="1" x14ac:dyDescent="0.25">
      <c r="A229" s="148"/>
      <c r="B229" s="150" t="s">
        <v>366</v>
      </c>
      <c r="C229" s="150"/>
      <c r="D229" s="150"/>
      <c r="E229" s="150"/>
      <c r="F229" s="150"/>
      <c r="G229" s="149"/>
    </row>
    <row r="230" spans="1:7" ht="24" customHeight="1" x14ac:dyDescent="0.25">
      <c r="A230" s="148"/>
      <c r="B230" s="150" t="s">
        <v>367</v>
      </c>
      <c r="C230" s="150"/>
      <c r="D230" s="150"/>
      <c r="E230" s="150"/>
      <c r="F230" s="150"/>
      <c r="G230" s="149"/>
    </row>
    <row r="231" spans="1:7" ht="33.6" customHeight="1" x14ac:dyDescent="0.25">
      <c r="A231" s="148" t="s">
        <v>368</v>
      </c>
      <c r="B231" s="328" t="s">
        <v>369</v>
      </c>
      <c r="C231" s="328"/>
      <c r="D231" s="328"/>
      <c r="E231" s="328"/>
      <c r="F231" s="328"/>
      <c r="G231" s="328"/>
    </row>
    <row r="232" spans="1:7" x14ac:dyDescent="0.25">
      <c r="A232" s="148"/>
      <c r="B232" s="280"/>
      <c r="C232" s="280"/>
      <c r="D232" s="280"/>
      <c r="E232" s="280"/>
      <c r="F232" s="280"/>
      <c r="G232" s="280"/>
    </row>
    <row r="233" spans="1:7" ht="43.15" customHeight="1" thickBot="1" x14ac:dyDescent="0.3">
      <c r="A233" s="311" t="s">
        <v>765</v>
      </c>
      <c r="B233" s="311"/>
      <c r="C233" s="311"/>
      <c r="D233" s="311"/>
      <c r="E233" s="311"/>
      <c r="F233" s="311"/>
      <c r="G233" s="45"/>
    </row>
    <row r="234" spans="1:7" ht="42" customHeight="1" x14ac:dyDescent="0.25">
      <c r="A234" s="400" t="s">
        <v>6</v>
      </c>
      <c r="B234" s="362" t="s">
        <v>341</v>
      </c>
      <c r="C234" s="363"/>
      <c r="D234" s="404" t="s">
        <v>766</v>
      </c>
      <c r="E234" s="405"/>
      <c r="F234" s="406"/>
    </row>
    <row r="235" spans="1:7" ht="26.45" customHeight="1" x14ac:dyDescent="0.25">
      <c r="A235" s="401"/>
      <c r="B235" s="402"/>
      <c r="C235" s="403"/>
      <c r="D235" s="407" t="s">
        <v>330</v>
      </c>
      <c r="E235" s="408"/>
      <c r="F235" s="409"/>
    </row>
    <row r="236" spans="1:7" ht="44.45" customHeight="1" x14ac:dyDescent="0.25">
      <c r="A236" s="37" t="s">
        <v>760</v>
      </c>
      <c r="B236" s="410" t="s">
        <v>759</v>
      </c>
      <c r="C236" s="331"/>
      <c r="D236" s="411">
        <v>61805.62</v>
      </c>
      <c r="E236" s="412"/>
      <c r="F236" s="413"/>
    </row>
    <row r="237" spans="1:7" ht="44.45" customHeight="1" x14ac:dyDescent="0.25">
      <c r="A237" s="37" t="s">
        <v>761</v>
      </c>
      <c r="B237" s="410" t="s">
        <v>762</v>
      </c>
      <c r="C237" s="331"/>
      <c r="D237" s="411">
        <v>38388.230000000003</v>
      </c>
      <c r="E237" s="412"/>
      <c r="F237" s="413"/>
    </row>
    <row r="238" spans="1:7" ht="44.45" customHeight="1" x14ac:dyDescent="0.25">
      <c r="A238" s="37" t="s">
        <v>763</v>
      </c>
      <c r="B238" s="410" t="s">
        <v>764</v>
      </c>
      <c r="C238" s="331"/>
      <c r="D238" s="411">
        <v>63696.98</v>
      </c>
      <c r="E238" s="412"/>
      <c r="F238" s="413"/>
    </row>
    <row r="239" spans="1:7" x14ac:dyDescent="0.25">
      <c r="A239"/>
      <c r="B239"/>
      <c r="C239"/>
      <c r="D239"/>
      <c r="E239"/>
      <c r="F239"/>
      <c r="G239"/>
    </row>
    <row r="240" spans="1:7" x14ac:dyDescent="0.25">
      <c r="B240" s="42" t="s">
        <v>138</v>
      </c>
      <c r="C240" s="147"/>
      <c r="D240" s="138"/>
    </row>
    <row r="241" spans="1:7" ht="39.6" customHeight="1" x14ac:dyDescent="0.25">
      <c r="A241" s="148" t="s">
        <v>139</v>
      </c>
      <c r="B241" s="328" t="s">
        <v>767</v>
      </c>
      <c r="C241" s="328"/>
      <c r="D241" s="328"/>
      <c r="E241" s="328"/>
      <c r="F241" s="328"/>
      <c r="G241" s="328"/>
    </row>
    <row r="242" spans="1:7" ht="25.9" customHeight="1" x14ac:dyDescent="0.25">
      <c r="A242" s="148" t="s">
        <v>141</v>
      </c>
      <c r="B242" s="328" t="s">
        <v>768</v>
      </c>
      <c r="C242" s="328"/>
      <c r="D242" s="328"/>
      <c r="E242" s="328"/>
      <c r="F242" s="328"/>
      <c r="G242" s="280"/>
    </row>
    <row r="243" spans="1:7" ht="26.45" customHeight="1" x14ac:dyDescent="0.25">
      <c r="A243" s="148" t="s">
        <v>174</v>
      </c>
      <c r="B243" s="328" t="s">
        <v>769</v>
      </c>
      <c r="C243" s="328"/>
      <c r="D243" s="328"/>
      <c r="E243" s="328"/>
      <c r="F243" s="328"/>
      <c r="G243" s="280"/>
    </row>
    <row r="244" spans="1:7" x14ac:dyDescent="0.25">
      <c r="A244" s="151" t="s">
        <v>174</v>
      </c>
      <c r="B244" s="399" t="s">
        <v>370</v>
      </c>
      <c r="C244" s="399"/>
      <c r="D244" s="399"/>
      <c r="E244" s="399"/>
      <c r="F244" s="399"/>
      <c r="G244" s="399"/>
    </row>
    <row r="245" spans="1:7" ht="15.75" x14ac:dyDescent="0.25">
      <c r="A245" s="152"/>
      <c r="B245" s="391" t="s">
        <v>371</v>
      </c>
      <c r="C245" s="391"/>
      <c r="D245" s="391"/>
      <c r="E245" s="391"/>
      <c r="F245" s="391"/>
    </row>
    <row r="246" spans="1:7" ht="15.75" x14ac:dyDescent="0.25">
      <c r="A246" s="153"/>
      <c r="B246" s="391" t="s">
        <v>372</v>
      </c>
      <c r="C246" s="391"/>
      <c r="D246" s="391"/>
      <c r="E246" s="391"/>
      <c r="F246" s="391"/>
    </row>
    <row r="247" spans="1:7" x14ac:dyDescent="0.25">
      <c r="A247" s="153"/>
      <c r="B247" s="154"/>
      <c r="C247" s="154"/>
      <c r="D247" s="153"/>
      <c r="E247" s="153"/>
      <c r="F247" s="153"/>
    </row>
    <row r="248" spans="1:7" ht="15.75" x14ac:dyDescent="0.25">
      <c r="A248" s="364" t="s">
        <v>373</v>
      </c>
      <c r="B248" s="364"/>
      <c r="C248" s="364"/>
      <c r="D248" s="364"/>
      <c r="E248" s="364"/>
      <c r="F248" s="364"/>
    </row>
    <row r="249" spans="1:7" ht="15.75" thickBot="1" x14ac:dyDescent="0.3">
      <c r="A249" s="155"/>
      <c r="B249" s="155"/>
      <c r="C249" s="155"/>
      <c r="D249" s="155"/>
      <c r="E249" s="155"/>
      <c r="F249" s="155"/>
    </row>
    <row r="250" spans="1:7" x14ac:dyDescent="0.25">
      <c r="A250" s="366" t="s">
        <v>374</v>
      </c>
      <c r="B250" s="368" t="s">
        <v>341</v>
      </c>
      <c r="C250" s="368" t="s">
        <v>375</v>
      </c>
      <c r="D250" s="395"/>
      <c r="E250" s="395"/>
      <c r="F250" s="396"/>
    </row>
    <row r="251" spans="1:7" x14ac:dyDescent="0.25">
      <c r="A251" s="367"/>
      <c r="B251" s="393"/>
      <c r="C251" s="397" t="s">
        <v>330</v>
      </c>
      <c r="D251" s="394"/>
      <c r="E251" s="397" t="s">
        <v>331</v>
      </c>
      <c r="F251" s="398"/>
    </row>
    <row r="252" spans="1:7" ht="25.5" x14ac:dyDescent="0.25">
      <c r="A252" s="392"/>
      <c r="B252" s="394"/>
      <c r="C252" s="156" t="s">
        <v>376</v>
      </c>
      <c r="D252" s="157" t="s">
        <v>377</v>
      </c>
      <c r="E252" s="156" t="s">
        <v>376</v>
      </c>
      <c r="F252" s="158" t="s">
        <v>377</v>
      </c>
    </row>
    <row r="253" spans="1:7" ht="30" x14ac:dyDescent="0.25">
      <c r="A253" s="159" t="s">
        <v>378</v>
      </c>
      <c r="B253" s="160" t="s">
        <v>379</v>
      </c>
      <c r="C253" s="161">
        <v>4638.84</v>
      </c>
      <c r="D253" s="161">
        <v>4638.84</v>
      </c>
      <c r="E253" s="161">
        <v>8759.89</v>
      </c>
      <c r="F253" s="162">
        <v>8759.89</v>
      </c>
    </row>
    <row r="254" spans="1:7" ht="15.75" thickBot="1" x14ac:dyDescent="0.3">
      <c r="A254" s="163" t="s">
        <v>380</v>
      </c>
      <c r="B254" s="164" t="s">
        <v>381</v>
      </c>
      <c r="C254" s="165">
        <v>10491.08</v>
      </c>
      <c r="D254" s="165">
        <v>7968.15</v>
      </c>
      <c r="E254" s="165">
        <v>19811.21</v>
      </c>
      <c r="F254" s="166">
        <v>14765.34</v>
      </c>
    </row>
    <row r="255" spans="1:7" x14ac:dyDescent="0.25">
      <c r="A255" s="167"/>
      <c r="B255" s="168"/>
      <c r="C255" s="168"/>
      <c r="D255" s="169"/>
      <c r="E255" s="169"/>
      <c r="F255" s="169"/>
    </row>
    <row r="256" spans="1:7" x14ac:dyDescent="0.25">
      <c r="A256" s="155"/>
      <c r="B256" s="170" t="s">
        <v>138</v>
      </c>
      <c r="C256" s="170"/>
      <c r="D256" s="170"/>
      <c r="E256" s="170"/>
      <c r="F256" s="170"/>
    </row>
    <row r="257" spans="1:7" x14ac:dyDescent="0.25">
      <c r="A257" s="171" t="s">
        <v>139</v>
      </c>
      <c r="B257" s="389" t="s">
        <v>382</v>
      </c>
      <c r="C257" s="389"/>
      <c r="D257" s="389"/>
      <c r="E257" s="389"/>
      <c r="F257" s="389"/>
      <c r="G257" s="389"/>
    </row>
    <row r="258" spans="1:7" x14ac:dyDescent="0.25">
      <c r="A258" s="171"/>
      <c r="B258" s="389" t="s">
        <v>383</v>
      </c>
      <c r="C258" s="389"/>
      <c r="D258" s="389"/>
      <c r="E258" s="389"/>
      <c r="F258" s="389"/>
      <c r="G258" s="389"/>
    </row>
    <row r="259" spans="1:7" x14ac:dyDescent="0.25">
      <c r="A259" s="171" t="s">
        <v>141</v>
      </c>
      <c r="B259" s="389" t="s">
        <v>384</v>
      </c>
      <c r="C259" s="389"/>
      <c r="D259" s="389"/>
      <c r="E259" s="389"/>
      <c r="F259" s="389"/>
      <c r="G259" s="389"/>
    </row>
    <row r="260" spans="1:7" x14ac:dyDescent="0.25">
      <c r="A260" s="172"/>
      <c r="B260" s="390" t="s">
        <v>385</v>
      </c>
      <c r="C260" s="390"/>
      <c r="D260" s="390"/>
      <c r="E260" s="390"/>
      <c r="F260" s="390"/>
      <c r="G260" s="149"/>
    </row>
    <row r="261" spans="1:7" x14ac:dyDescent="0.25">
      <c r="A261" s="173"/>
      <c r="B261" s="390" t="s">
        <v>356</v>
      </c>
      <c r="C261" s="390"/>
      <c r="D261" s="390"/>
      <c r="E261" s="390"/>
      <c r="F261" s="390"/>
      <c r="G261" s="149"/>
    </row>
    <row r="262" spans="1:7" ht="16.5" thickBot="1" x14ac:dyDescent="0.3">
      <c r="A262" s="364" t="s">
        <v>386</v>
      </c>
      <c r="B262" s="365"/>
      <c r="C262" s="365"/>
      <c r="D262" s="365"/>
      <c r="E262" s="365"/>
      <c r="F262" s="365"/>
      <c r="G262" s="149"/>
    </row>
    <row r="263" spans="1:7" x14ac:dyDescent="0.25">
      <c r="A263" s="366" t="s">
        <v>374</v>
      </c>
      <c r="B263" s="383" t="s">
        <v>341</v>
      </c>
      <c r="C263" s="384"/>
      <c r="D263" s="370" t="s">
        <v>387</v>
      </c>
      <c r="E263" s="387"/>
      <c r="F263" s="388"/>
    </row>
    <row r="264" spans="1:7" ht="25.5" x14ac:dyDescent="0.25">
      <c r="A264" s="367"/>
      <c r="B264" s="385"/>
      <c r="C264" s="386"/>
      <c r="D264" s="174" t="s">
        <v>330</v>
      </c>
      <c r="E264" s="372" t="s">
        <v>331</v>
      </c>
      <c r="F264" s="373"/>
    </row>
    <row r="265" spans="1:7" x14ac:dyDescent="0.25">
      <c r="A265" s="159" t="s">
        <v>388</v>
      </c>
      <c r="B265" s="377" t="s">
        <v>389</v>
      </c>
      <c r="C265" s="377"/>
      <c r="D265" s="175">
        <v>2685.9634153453453</v>
      </c>
      <c r="E265" s="378">
        <v>3875.62</v>
      </c>
      <c r="F265" s="379"/>
    </row>
    <row r="266" spans="1:7" x14ac:dyDescent="0.25">
      <c r="A266" s="159" t="s">
        <v>390</v>
      </c>
      <c r="B266" s="377" t="s">
        <v>391</v>
      </c>
      <c r="C266" s="377"/>
      <c r="D266" s="175">
        <v>1862.81</v>
      </c>
      <c r="E266" s="378">
        <v>3401.01</v>
      </c>
      <c r="F266" s="379"/>
    </row>
    <row r="267" spans="1:7" x14ac:dyDescent="0.25">
      <c r="A267" s="159" t="s">
        <v>392</v>
      </c>
      <c r="B267" s="377" t="s">
        <v>393</v>
      </c>
      <c r="C267" s="377"/>
      <c r="D267" s="175">
        <v>935.04</v>
      </c>
      <c r="E267" s="378">
        <v>1610.97</v>
      </c>
      <c r="F267" s="379"/>
    </row>
    <row r="268" spans="1:7" ht="15.75" thickBot="1" x14ac:dyDescent="0.3">
      <c r="A268" s="163" t="s">
        <v>394</v>
      </c>
      <c r="B268" s="380" t="s">
        <v>395</v>
      </c>
      <c r="C268" s="380"/>
      <c r="D268" s="176">
        <v>1759.46</v>
      </c>
      <c r="E268" s="381">
        <v>2473.69</v>
      </c>
      <c r="F268" s="382"/>
    </row>
    <row r="269" spans="1:7" x14ac:dyDescent="0.25">
      <c r="A269" s="155"/>
      <c r="B269" s="374" t="s">
        <v>396</v>
      </c>
      <c r="C269" s="374"/>
      <c r="D269" s="375"/>
      <c r="E269" s="375"/>
      <c r="F269" s="375"/>
    </row>
    <row r="270" spans="1:7" x14ac:dyDescent="0.25">
      <c r="A270" s="177">
        <v>1</v>
      </c>
      <c r="B270" s="376" t="s">
        <v>397</v>
      </c>
      <c r="C270" s="376"/>
      <c r="D270" s="376"/>
      <c r="E270" s="376"/>
      <c r="F270" s="376"/>
      <c r="G270" s="376"/>
    </row>
    <row r="271" spans="1:7" x14ac:dyDescent="0.25">
      <c r="A271" s="177"/>
      <c r="B271" s="374" t="s">
        <v>398</v>
      </c>
      <c r="C271" s="374"/>
      <c r="D271" s="374"/>
      <c r="E271" s="374"/>
      <c r="F271" s="374"/>
    </row>
    <row r="272" spans="1:7" x14ac:dyDescent="0.25">
      <c r="A272" s="177"/>
      <c r="B272" s="374" t="s">
        <v>399</v>
      </c>
      <c r="C272" s="374"/>
      <c r="D272" s="374"/>
      <c r="E272" s="374"/>
      <c r="F272" s="374"/>
    </row>
    <row r="273" spans="1:7" x14ac:dyDescent="0.25">
      <c r="A273" s="177"/>
      <c r="B273" s="374" t="s">
        <v>400</v>
      </c>
      <c r="C273" s="374"/>
      <c r="D273" s="374"/>
      <c r="E273" s="374"/>
      <c r="F273" s="374"/>
    </row>
    <row r="274" spans="1:7" x14ac:dyDescent="0.25">
      <c r="A274" s="177">
        <v>2</v>
      </c>
      <c r="B274" s="376" t="s">
        <v>401</v>
      </c>
      <c r="C274" s="376"/>
      <c r="D274" s="376"/>
      <c r="E274" s="376"/>
      <c r="F274" s="376"/>
      <c r="G274" s="376"/>
    </row>
    <row r="275" spans="1:7" x14ac:dyDescent="0.25">
      <c r="A275" s="155"/>
      <c r="B275" s="155"/>
      <c r="C275" s="155"/>
      <c r="D275" s="155"/>
      <c r="E275" s="155"/>
      <c r="F275" s="155"/>
    </row>
    <row r="276" spans="1:7" ht="15.75" x14ac:dyDescent="0.25">
      <c r="A276" s="364" t="s">
        <v>402</v>
      </c>
      <c r="B276" s="365"/>
      <c r="C276" s="365"/>
      <c r="D276" s="365"/>
      <c r="E276" s="365"/>
      <c r="F276" s="365"/>
    </row>
    <row r="277" spans="1:7" ht="15.75" thickBot="1" x14ac:dyDescent="0.3">
      <c r="A277" s="155"/>
      <c r="B277" s="155"/>
      <c r="C277" s="155"/>
      <c r="D277" s="155"/>
      <c r="E277" s="155"/>
      <c r="F277" s="155"/>
    </row>
    <row r="278" spans="1:7" x14ac:dyDescent="0.25">
      <c r="A278" s="366" t="s">
        <v>374</v>
      </c>
      <c r="B278" s="368" t="s">
        <v>341</v>
      </c>
      <c r="C278" s="368"/>
      <c r="D278" s="368" t="s">
        <v>403</v>
      </c>
      <c r="E278" s="370"/>
      <c r="F278" s="371"/>
    </row>
    <row r="279" spans="1:7" ht="25.5" x14ac:dyDescent="0.25">
      <c r="A279" s="367"/>
      <c r="B279" s="369"/>
      <c r="C279" s="369"/>
      <c r="D279" s="174" t="s">
        <v>330</v>
      </c>
      <c r="E279" s="372" t="s">
        <v>331</v>
      </c>
      <c r="F279" s="373"/>
    </row>
    <row r="280" spans="1:7" x14ac:dyDescent="0.25">
      <c r="A280" s="178" t="s">
        <v>404</v>
      </c>
      <c r="B280" s="281" t="s">
        <v>405</v>
      </c>
      <c r="C280" s="281"/>
      <c r="D280" s="179">
        <v>31615.75</v>
      </c>
      <c r="E280" s="357">
        <v>61362.47</v>
      </c>
      <c r="F280" s="358"/>
    </row>
    <row r="281" spans="1:7" x14ac:dyDescent="0.25">
      <c r="A281" s="178" t="s">
        <v>406</v>
      </c>
      <c r="B281" s="281" t="s">
        <v>407</v>
      </c>
      <c r="C281" s="281"/>
      <c r="D281" s="179">
        <v>1053.8599999999999</v>
      </c>
      <c r="E281" s="357">
        <v>2045.44</v>
      </c>
      <c r="F281" s="358"/>
    </row>
    <row r="282" spans="1:7" ht="15.75" thickBot="1" x14ac:dyDescent="0.3">
      <c r="A282" s="180" t="s">
        <v>408</v>
      </c>
      <c r="B282" s="359" t="s">
        <v>409</v>
      </c>
      <c r="C282" s="359"/>
      <c r="D282" s="181">
        <v>290</v>
      </c>
      <c r="E282" s="360">
        <v>341.18</v>
      </c>
      <c r="F282" s="361"/>
    </row>
    <row r="283" spans="1:7" x14ac:dyDescent="0.25">
      <c r="A283" s="85"/>
      <c r="B283" s="85"/>
      <c r="C283" s="85"/>
      <c r="D283" s="85"/>
      <c r="E283" s="85"/>
      <c r="F283" s="85"/>
    </row>
    <row r="284" spans="1:7" ht="16.5" thickBot="1" x14ac:dyDescent="0.3">
      <c r="A284" s="311" t="s">
        <v>410</v>
      </c>
      <c r="B284" s="311"/>
      <c r="C284" s="311"/>
      <c r="D284" s="311"/>
      <c r="E284" s="311"/>
      <c r="F284" s="311"/>
      <c r="G284" s="101"/>
    </row>
    <row r="285" spans="1:7" ht="38.25" x14ac:dyDescent="0.25">
      <c r="A285" s="182" t="s">
        <v>6</v>
      </c>
      <c r="B285" s="362" t="s">
        <v>341</v>
      </c>
      <c r="C285" s="363"/>
      <c r="D285" s="78" t="s">
        <v>180</v>
      </c>
      <c r="E285" s="78" t="s">
        <v>411</v>
      </c>
      <c r="F285" s="79" t="s">
        <v>191</v>
      </c>
      <c r="G285" s="183"/>
    </row>
    <row r="286" spans="1:7" x14ac:dyDescent="0.25">
      <c r="A286" s="37" t="s">
        <v>412</v>
      </c>
      <c r="B286" s="281" t="s">
        <v>413</v>
      </c>
      <c r="C286" s="281"/>
      <c r="D286" s="51" t="s">
        <v>414</v>
      </c>
      <c r="E286" s="38">
        <v>5400</v>
      </c>
      <c r="F286" s="184" t="s">
        <v>415</v>
      </c>
    </row>
    <row r="287" spans="1:7" ht="15.75" thickBot="1" x14ac:dyDescent="0.3">
      <c r="A287" s="40" t="s">
        <v>416</v>
      </c>
      <c r="B287" s="291" t="s">
        <v>417</v>
      </c>
      <c r="C287" s="291"/>
      <c r="D287" s="75" t="s">
        <v>418</v>
      </c>
      <c r="E287" s="41">
        <v>340000</v>
      </c>
      <c r="F287" s="185" t="s">
        <v>419</v>
      </c>
    </row>
    <row r="288" spans="1:7" x14ac:dyDescent="0.25">
      <c r="A288" s="43"/>
      <c r="B288" s="44"/>
      <c r="C288" s="44"/>
      <c r="D288" s="99"/>
      <c r="E288" s="169"/>
      <c r="F288" s="186"/>
    </row>
    <row r="289" spans="1:7" x14ac:dyDescent="0.25">
      <c r="A289" s="103"/>
      <c r="B289" s="346" t="s">
        <v>171</v>
      </c>
      <c r="C289" s="355"/>
      <c r="D289" s="355"/>
      <c r="E289" s="99"/>
      <c r="F289" s="99"/>
    </row>
    <row r="290" spans="1:7" x14ac:dyDescent="0.25">
      <c r="A290" s="187" t="s">
        <v>139</v>
      </c>
      <c r="B290" s="346" t="s">
        <v>420</v>
      </c>
      <c r="C290" s="346"/>
      <c r="D290" s="346"/>
      <c r="E290" s="346"/>
      <c r="F290" s="346"/>
    </row>
    <row r="291" spans="1:7" x14ac:dyDescent="0.25">
      <c r="A291" s="43"/>
      <c r="B291" s="100"/>
      <c r="C291" s="100"/>
      <c r="D291" s="169"/>
      <c r="E291" s="169"/>
      <c r="F291" s="169"/>
    </row>
    <row r="292" spans="1:7" ht="18" x14ac:dyDescent="0.25">
      <c r="A292" s="287" t="s">
        <v>421</v>
      </c>
      <c r="B292" s="287"/>
      <c r="C292" s="287"/>
      <c r="D292" s="287"/>
      <c r="E292" s="287"/>
      <c r="F292" s="135"/>
      <c r="G292" s="135"/>
    </row>
    <row r="293" spans="1:7" ht="18" x14ac:dyDescent="0.25">
      <c r="A293" s="356" t="s">
        <v>422</v>
      </c>
      <c r="B293" s="356"/>
      <c r="C293" s="356"/>
      <c r="D293" s="356"/>
      <c r="E293" s="356"/>
      <c r="F293" s="188"/>
      <c r="G293" s="188"/>
    </row>
    <row r="294" spans="1:7" ht="15.75" x14ac:dyDescent="0.25">
      <c r="A294" s="189"/>
      <c r="B294" s="86"/>
      <c r="C294" s="86"/>
      <c r="D294" s="101"/>
      <c r="E294" s="101"/>
      <c r="F294" s="101"/>
      <c r="G294" s="101"/>
    </row>
    <row r="295" spans="1:7" ht="16.5" thickBot="1" x14ac:dyDescent="0.3">
      <c r="A295" s="330" t="s">
        <v>423</v>
      </c>
      <c r="B295" s="330"/>
      <c r="C295" s="330"/>
      <c r="D295" s="330"/>
      <c r="E295" s="330"/>
      <c r="F295" s="101"/>
      <c r="G295" s="101"/>
    </row>
    <row r="296" spans="1:7" ht="38.25" x14ac:dyDescent="0.25">
      <c r="A296" s="77" t="s">
        <v>6</v>
      </c>
      <c r="B296" s="289" t="s">
        <v>424</v>
      </c>
      <c r="C296" s="289"/>
      <c r="D296" s="78" t="s">
        <v>191</v>
      </c>
      <c r="E296" s="79" t="s">
        <v>181</v>
      </c>
      <c r="F296" s="9"/>
      <c r="G296" s="9"/>
    </row>
    <row r="297" spans="1:7" x14ac:dyDescent="0.25">
      <c r="A297" s="190"/>
      <c r="B297" s="353"/>
      <c r="C297" s="354"/>
      <c r="D297" s="191"/>
      <c r="E297" s="192"/>
      <c r="F297" s="9"/>
      <c r="G297" s="9"/>
    </row>
    <row r="298" spans="1:7" x14ac:dyDescent="0.25">
      <c r="A298" s="23" t="s">
        <v>425</v>
      </c>
      <c r="B298" s="281" t="s">
        <v>426</v>
      </c>
      <c r="C298" s="281"/>
      <c r="D298" s="193" t="s">
        <v>427</v>
      </c>
      <c r="E298" s="194">
        <v>1740.64</v>
      </c>
      <c r="F298" s="195"/>
      <c r="G298" s="196"/>
    </row>
    <row r="299" spans="1:7" x14ac:dyDescent="0.25">
      <c r="A299" s="23" t="s">
        <v>428</v>
      </c>
      <c r="B299" s="281" t="s">
        <v>429</v>
      </c>
      <c r="C299" s="281"/>
      <c r="D299" s="193" t="s">
        <v>427</v>
      </c>
      <c r="E299" s="194">
        <v>1372.06</v>
      </c>
      <c r="F299" s="195"/>
      <c r="G299" s="196"/>
    </row>
    <row r="300" spans="1:7" x14ac:dyDescent="0.25">
      <c r="A300" s="23" t="s">
        <v>430</v>
      </c>
      <c r="B300" s="281" t="s">
        <v>431</v>
      </c>
      <c r="C300" s="281"/>
      <c r="D300" s="193" t="s">
        <v>427</v>
      </c>
      <c r="E300" s="194">
        <v>1167.31</v>
      </c>
      <c r="F300" s="195"/>
      <c r="G300" s="196"/>
    </row>
    <row r="301" spans="1:7" x14ac:dyDescent="0.25">
      <c r="A301" s="23" t="s">
        <v>432</v>
      </c>
      <c r="B301" s="281" t="s">
        <v>433</v>
      </c>
      <c r="C301" s="281"/>
      <c r="D301" s="193" t="s">
        <v>427</v>
      </c>
      <c r="E301" s="194">
        <v>2356.14</v>
      </c>
      <c r="F301" s="195"/>
      <c r="G301" s="196"/>
    </row>
    <row r="302" spans="1:7" x14ac:dyDescent="0.25">
      <c r="A302" s="23" t="s">
        <v>434</v>
      </c>
      <c r="B302" s="281" t="s">
        <v>435</v>
      </c>
      <c r="C302" s="281"/>
      <c r="D302" s="193" t="s">
        <v>427</v>
      </c>
      <c r="E302" s="194">
        <v>1451.72</v>
      </c>
      <c r="F302" s="195"/>
      <c r="G302" s="196"/>
    </row>
    <row r="303" spans="1:7" x14ac:dyDescent="0.25">
      <c r="A303" s="23" t="s">
        <v>436</v>
      </c>
      <c r="B303" s="281" t="s">
        <v>437</v>
      </c>
      <c r="C303" s="281"/>
      <c r="D303" s="193" t="s">
        <v>427</v>
      </c>
      <c r="E303" s="194">
        <v>1000.29</v>
      </c>
      <c r="F303" s="9"/>
      <c r="G303" s="9"/>
    </row>
    <row r="304" spans="1:7" x14ac:dyDescent="0.25">
      <c r="A304" s="23" t="s">
        <v>438</v>
      </c>
      <c r="B304" s="281" t="s">
        <v>439</v>
      </c>
      <c r="C304" s="281"/>
      <c r="D304" s="193" t="s">
        <v>427</v>
      </c>
      <c r="E304" s="194">
        <v>1024.49</v>
      </c>
      <c r="F304" s="9"/>
      <c r="G304" s="9"/>
    </row>
    <row r="305" spans="1:7" ht="15.75" thickBot="1" x14ac:dyDescent="0.3">
      <c r="A305" s="31" t="s">
        <v>440</v>
      </c>
      <c r="B305" s="291" t="s">
        <v>441</v>
      </c>
      <c r="C305" s="291"/>
      <c r="D305" s="197" t="s">
        <v>427</v>
      </c>
      <c r="E305" s="198">
        <v>1176.96</v>
      </c>
      <c r="F305" s="9"/>
      <c r="G305" s="9"/>
    </row>
    <row r="306" spans="1:7" x14ac:dyDescent="0.25">
      <c r="A306" s="199"/>
      <c r="B306" s="144"/>
      <c r="C306" s="144"/>
      <c r="D306" s="199"/>
      <c r="E306" s="200"/>
      <c r="F306" s="195"/>
      <c r="G306" s="196"/>
    </row>
    <row r="307" spans="1:7" ht="16.5" thickBot="1" x14ac:dyDescent="0.3">
      <c r="A307" s="330" t="s">
        <v>442</v>
      </c>
      <c r="B307" s="330"/>
      <c r="C307" s="330"/>
      <c r="D307" s="330"/>
      <c r="E307" s="330"/>
      <c r="F307" s="101"/>
      <c r="G307" s="101"/>
    </row>
    <row r="308" spans="1:7" ht="38.25" x14ac:dyDescent="0.25">
      <c r="A308" s="77" t="s">
        <v>6</v>
      </c>
      <c r="B308" s="289" t="s">
        <v>424</v>
      </c>
      <c r="C308" s="289"/>
      <c r="D308" s="78" t="s">
        <v>191</v>
      </c>
      <c r="E308" s="79" t="s">
        <v>181</v>
      </c>
      <c r="F308" s="9"/>
      <c r="G308" s="9"/>
    </row>
    <row r="309" spans="1:7" x14ac:dyDescent="0.25">
      <c r="A309" s="23" t="s">
        <v>443</v>
      </c>
      <c r="B309" s="347" t="s">
        <v>444</v>
      </c>
      <c r="C309" s="348"/>
      <c r="D309" s="193" t="s">
        <v>427</v>
      </c>
      <c r="E309" s="201">
        <v>1376.57</v>
      </c>
      <c r="F309" s="9"/>
      <c r="G309" s="9"/>
    </row>
    <row r="310" spans="1:7" x14ac:dyDescent="0.25">
      <c r="A310" s="23" t="s">
        <v>445</v>
      </c>
      <c r="B310" s="347" t="s">
        <v>446</v>
      </c>
      <c r="C310" s="348"/>
      <c r="D310" s="193" t="s">
        <v>427</v>
      </c>
      <c r="E310" s="201">
        <v>1166.21</v>
      </c>
      <c r="F310" s="9"/>
      <c r="G310" s="9"/>
    </row>
    <row r="311" spans="1:7" x14ac:dyDescent="0.25">
      <c r="A311" s="23" t="s">
        <v>447</v>
      </c>
      <c r="B311" s="347" t="s">
        <v>448</v>
      </c>
      <c r="C311" s="348"/>
      <c r="D311" s="193" t="s">
        <v>427</v>
      </c>
      <c r="E311" s="201">
        <v>1267.04</v>
      </c>
      <c r="F311" s="9"/>
      <c r="G311" s="9"/>
    </row>
    <row r="312" spans="1:7" x14ac:dyDescent="0.25">
      <c r="A312" s="23" t="s">
        <v>449</v>
      </c>
      <c r="B312" s="347" t="s">
        <v>450</v>
      </c>
      <c r="C312" s="348"/>
      <c r="D312" s="193" t="s">
        <v>427</v>
      </c>
      <c r="E312" s="201">
        <v>3117.02</v>
      </c>
      <c r="F312" s="9"/>
      <c r="G312" s="9"/>
    </row>
    <row r="313" spans="1:7" x14ac:dyDescent="0.25">
      <c r="A313" s="23" t="s">
        <v>451</v>
      </c>
      <c r="B313" s="347" t="s">
        <v>452</v>
      </c>
      <c r="C313" s="348"/>
      <c r="D313" s="193" t="s">
        <v>427</v>
      </c>
      <c r="E313" s="201">
        <v>1047.23</v>
      </c>
      <c r="F313" s="9"/>
      <c r="G313" s="9"/>
    </row>
    <row r="314" spans="1:7" x14ac:dyDescent="0.25">
      <c r="A314" s="23" t="s">
        <v>453</v>
      </c>
      <c r="B314" s="347" t="s">
        <v>454</v>
      </c>
      <c r="C314" s="348"/>
      <c r="D314" s="193" t="s">
        <v>427</v>
      </c>
      <c r="E314" s="201">
        <v>1162.24</v>
      </c>
      <c r="F314" s="9"/>
      <c r="G314" s="9"/>
    </row>
    <row r="315" spans="1:7" x14ac:dyDescent="0.25">
      <c r="A315" s="23" t="s">
        <v>455</v>
      </c>
      <c r="B315" s="347" t="s">
        <v>456</v>
      </c>
      <c r="C315" s="348"/>
      <c r="D315" s="193" t="s">
        <v>427</v>
      </c>
      <c r="E315" s="201">
        <v>1227.31</v>
      </c>
      <c r="F315" s="9"/>
      <c r="G315" s="9"/>
    </row>
    <row r="316" spans="1:7" x14ac:dyDescent="0.25">
      <c r="A316" s="23" t="s">
        <v>457</v>
      </c>
      <c r="B316" s="351" t="s">
        <v>458</v>
      </c>
      <c r="C316" s="352"/>
      <c r="D316" s="193" t="s">
        <v>427</v>
      </c>
      <c r="E316" s="201">
        <v>1688.12</v>
      </c>
      <c r="F316" s="9"/>
      <c r="G316" s="9"/>
    </row>
    <row r="317" spans="1:7" x14ac:dyDescent="0.25">
      <c r="A317" s="23" t="s">
        <v>459</v>
      </c>
      <c r="B317" s="347" t="s">
        <v>460</v>
      </c>
      <c r="C317" s="348"/>
      <c r="D317" s="193" t="s">
        <v>427</v>
      </c>
      <c r="E317" s="201">
        <v>1977.81</v>
      </c>
      <c r="F317" s="9"/>
      <c r="G317" s="9"/>
    </row>
    <row r="318" spans="1:7" x14ac:dyDescent="0.25">
      <c r="A318" s="23" t="s">
        <v>461</v>
      </c>
      <c r="B318" s="347" t="s">
        <v>462</v>
      </c>
      <c r="C318" s="348"/>
      <c r="D318" s="193" t="s">
        <v>427</v>
      </c>
      <c r="E318" s="201">
        <v>821.85</v>
      </c>
      <c r="F318" s="9"/>
      <c r="G318" s="9"/>
    </row>
    <row r="319" spans="1:7" x14ac:dyDescent="0.25">
      <c r="A319" s="23" t="s">
        <v>463</v>
      </c>
      <c r="B319" s="347" t="s">
        <v>464</v>
      </c>
      <c r="C319" s="348"/>
      <c r="D319" s="193" t="s">
        <v>427</v>
      </c>
      <c r="E319" s="201">
        <v>847.82</v>
      </c>
      <c r="F319" s="9"/>
      <c r="G319" s="9"/>
    </row>
    <row r="320" spans="1:7" x14ac:dyDescent="0.25">
      <c r="A320" s="23" t="s">
        <v>465</v>
      </c>
      <c r="B320" s="347" t="s">
        <v>466</v>
      </c>
      <c r="C320" s="348"/>
      <c r="D320" s="193" t="s">
        <v>427</v>
      </c>
      <c r="E320" s="201">
        <v>810.49</v>
      </c>
      <c r="F320" s="9"/>
      <c r="G320" s="9"/>
    </row>
    <row r="321" spans="1:7" x14ac:dyDescent="0.25">
      <c r="A321" s="23" t="s">
        <v>467</v>
      </c>
      <c r="B321" s="347" t="s">
        <v>468</v>
      </c>
      <c r="C321" s="348"/>
      <c r="D321" s="193" t="s">
        <v>427</v>
      </c>
      <c r="E321" s="201">
        <v>809.79</v>
      </c>
      <c r="F321" s="9"/>
      <c r="G321" s="9"/>
    </row>
    <row r="322" spans="1:7" x14ac:dyDescent="0.25">
      <c r="A322" s="23" t="s">
        <v>469</v>
      </c>
      <c r="B322" s="347" t="s">
        <v>470</v>
      </c>
      <c r="C322" s="348"/>
      <c r="D322" s="193" t="s">
        <v>427</v>
      </c>
      <c r="E322" s="201">
        <v>834.22</v>
      </c>
      <c r="F322" s="9"/>
      <c r="G322" s="9"/>
    </row>
    <row r="323" spans="1:7" ht="15.75" thickBot="1" x14ac:dyDescent="0.3">
      <c r="A323" s="31" t="s">
        <v>471</v>
      </c>
      <c r="B323" s="349" t="s">
        <v>472</v>
      </c>
      <c r="C323" s="350"/>
      <c r="D323" s="197" t="s">
        <v>427</v>
      </c>
      <c r="E323" s="202">
        <v>829.07</v>
      </c>
      <c r="F323" s="9"/>
      <c r="G323" s="9"/>
    </row>
    <row r="324" spans="1:7" x14ac:dyDescent="0.25">
      <c r="A324" s="199"/>
      <c r="B324" s="45"/>
      <c r="C324" s="45"/>
      <c r="D324" s="199"/>
      <c r="E324" s="200"/>
      <c r="F324" s="9"/>
      <c r="G324" s="9"/>
    </row>
    <row r="325" spans="1:7" ht="16.5" thickBot="1" x14ac:dyDescent="0.3">
      <c r="A325" s="330" t="s">
        <v>473</v>
      </c>
      <c r="B325" s="330"/>
      <c r="C325" s="330"/>
      <c r="D325" s="330"/>
      <c r="E325" s="330"/>
      <c r="F325" s="101"/>
      <c r="G325" s="101"/>
    </row>
    <row r="326" spans="1:7" ht="38.25" x14ac:dyDescent="0.25">
      <c r="A326" s="77" t="s">
        <v>6</v>
      </c>
      <c r="B326" s="289" t="s">
        <v>424</v>
      </c>
      <c r="C326" s="289"/>
      <c r="D326" s="78" t="s">
        <v>191</v>
      </c>
      <c r="E326" s="79" t="s">
        <v>181</v>
      </c>
      <c r="F326" s="9"/>
      <c r="G326" s="9"/>
    </row>
    <row r="327" spans="1:7" x14ac:dyDescent="0.25">
      <c r="A327" s="23" t="s">
        <v>474</v>
      </c>
      <c r="B327" s="339" t="s">
        <v>475</v>
      </c>
      <c r="C327" s="339"/>
      <c r="D327" s="193" t="s">
        <v>427</v>
      </c>
      <c r="E327" s="201">
        <v>1702.84</v>
      </c>
      <c r="F327" s="9"/>
      <c r="G327" s="9"/>
    </row>
    <row r="328" spans="1:7" x14ac:dyDescent="0.25">
      <c r="A328" s="23" t="s">
        <v>476</v>
      </c>
      <c r="B328" s="281" t="s">
        <v>477</v>
      </c>
      <c r="C328" s="281"/>
      <c r="D328" s="193" t="s">
        <v>427</v>
      </c>
      <c r="E328" s="201">
        <v>2799.54</v>
      </c>
      <c r="F328" s="9"/>
      <c r="G328" s="9"/>
    </row>
    <row r="329" spans="1:7" x14ac:dyDescent="0.25">
      <c r="A329" s="23" t="s">
        <v>478</v>
      </c>
      <c r="B329" s="339" t="s">
        <v>479</v>
      </c>
      <c r="C329" s="339"/>
      <c r="D329" s="193" t="s">
        <v>427</v>
      </c>
      <c r="E329" s="201">
        <v>2423.16</v>
      </c>
      <c r="F329" s="9"/>
      <c r="G329" s="9"/>
    </row>
    <row r="330" spans="1:7" x14ac:dyDescent="0.25">
      <c r="A330" s="23" t="s">
        <v>480</v>
      </c>
      <c r="B330" s="339" t="s">
        <v>481</v>
      </c>
      <c r="C330" s="339"/>
      <c r="D330" s="193" t="s">
        <v>427</v>
      </c>
      <c r="E330" s="201">
        <v>1693.3</v>
      </c>
      <c r="F330" s="9"/>
      <c r="G330" s="9"/>
    </row>
    <row r="331" spans="1:7" x14ac:dyDescent="0.25">
      <c r="A331" s="23" t="s">
        <v>482</v>
      </c>
      <c r="B331" s="339" t="s">
        <v>483</v>
      </c>
      <c r="C331" s="339"/>
      <c r="D331" s="193" t="s">
        <v>427</v>
      </c>
      <c r="E331" s="201">
        <v>1788.56</v>
      </c>
      <c r="F331" s="9"/>
      <c r="G331" s="9"/>
    </row>
    <row r="332" spans="1:7" x14ac:dyDescent="0.25">
      <c r="A332" s="23" t="s">
        <v>484</v>
      </c>
      <c r="B332" s="339" t="s">
        <v>485</v>
      </c>
      <c r="C332" s="339"/>
      <c r="D332" s="193" t="s">
        <v>427</v>
      </c>
      <c r="E332" s="201">
        <v>2364.15</v>
      </c>
      <c r="F332" s="9"/>
      <c r="G332" s="9"/>
    </row>
    <row r="333" spans="1:7" x14ac:dyDescent="0.25">
      <c r="A333" s="23" t="s">
        <v>486</v>
      </c>
      <c r="B333" s="339" t="s">
        <v>487</v>
      </c>
      <c r="C333" s="339"/>
      <c r="D333" s="193" t="s">
        <v>427</v>
      </c>
      <c r="E333" s="201">
        <v>2430.02</v>
      </c>
      <c r="F333" s="9"/>
      <c r="G333" s="9"/>
    </row>
    <row r="334" spans="1:7" x14ac:dyDescent="0.25">
      <c r="A334" s="23" t="s">
        <v>488</v>
      </c>
      <c r="B334" s="339" t="s">
        <v>489</v>
      </c>
      <c r="C334" s="339"/>
      <c r="D334" s="193" t="s">
        <v>427</v>
      </c>
      <c r="E334" s="201">
        <v>1199.73</v>
      </c>
      <c r="F334" s="9"/>
      <c r="G334" s="9"/>
    </row>
    <row r="335" spans="1:7" x14ac:dyDescent="0.25">
      <c r="A335" s="23" t="s">
        <v>490</v>
      </c>
      <c r="B335" s="281" t="s">
        <v>491</v>
      </c>
      <c r="C335" s="281"/>
      <c r="D335" s="193" t="s">
        <v>427</v>
      </c>
      <c r="E335" s="201">
        <v>1773.74</v>
      </c>
      <c r="F335" s="9"/>
      <c r="G335" s="9"/>
    </row>
    <row r="336" spans="1:7" x14ac:dyDescent="0.25">
      <c r="A336" s="23" t="s">
        <v>492</v>
      </c>
      <c r="B336" s="339" t="s">
        <v>493</v>
      </c>
      <c r="C336" s="339"/>
      <c r="D336" s="193" t="s">
        <v>427</v>
      </c>
      <c r="E336" s="201">
        <v>927.27</v>
      </c>
      <c r="F336" s="9"/>
      <c r="G336" s="9"/>
    </row>
    <row r="337" spans="1:7" x14ac:dyDescent="0.25">
      <c r="A337" s="23" t="s">
        <v>494</v>
      </c>
      <c r="B337" s="339" t="s">
        <v>495</v>
      </c>
      <c r="C337" s="339"/>
      <c r="D337" s="193" t="s">
        <v>427</v>
      </c>
      <c r="E337" s="201">
        <v>1101.83</v>
      </c>
      <c r="F337" s="9"/>
      <c r="G337" s="9"/>
    </row>
    <row r="338" spans="1:7" x14ac:dyDescent="0.25">
      <c r="A338" s="23" t="s">
        <v>496</v>
      </c>
      <c r="B338" s="281" t="s">
        <v>497</v>
      </c>
      <c r="C338" s="281"/>
      <c r="D338" s="193" t="s">
        <v>427</v>
      </c>
      <c r="E338" s="201">
        <v>1340.07</v>
      </c>
      <c r="F338" s="9"/>
      <c r="G338" s="9"/>
    </row>
    <row r="339" spans="1:7" x14ac:dyDescent="0.25">
      <c r="A339" s="23" t="s">
        <v>498</v>
      </c>
      <c r="B339" s="281" t="s">
        <v>499</v>
      </c>
      <c r="C339" s="281"/>
      <c r="D339" s="193" t="s">
        <v>427</v>
      </c>
      <c r="E339" s="201">
        <v>1982.98</v>
      </c>
      <c r="F339" s="9"/>
      <c r="G339" s="9"/>
    </row>
    <row r="340" spans="1:7" x14ac:dyDescent="0.25">
      <c r="A340" s="23" t="s">
        <v>500</v>
      </c>
      <c r="B340" s="281" t="s">
        <v>501</v>
      </c>
      <c r="C340" s="281"/>
      <c r="D340" s="193" t="s">
        <v>427</v>
      </c>
      <c r="E340" s="201">
        <v>1105.33</v>
      </c>
      <c r="F340" s="9"/>
      <c r="G340" s="9"/>
    </row>
    <row r="341" spans="1:7" x14ac:dyDescent="0.25">
      <c r="A341" s="23" t="s">
        <v>502</v>
      </c>
      <c r="B341" s="281" t="s">
        <v>503</v>
      </c>
      <c r="C341" s="281"/>
      <c r="D341" s="193" t="s">
        <v>427</v>
      </c>
      <c r="E341" s="201">
        <v>1208.3800000000001</v>
      </c>
      <c r="F341" s="9"/>
      <c r="G341" s="9"/>
    </row>
    <row r="342" spans="1:7" x14ac:dyDescent="0.25">
      <c r="A342" s="23" t="s">
        <v>504</v>
      </c>
      <c r="B342" s="281" t="s">
        <v>505</v>
      </c>
      <c r="C342" s="281"/>
      <c r="D342" s="193" t="s">
        <v>427</v>
      </c>
      <c r="E342" s="201">
        <v>1322.95</v>
      </c>
      <c r="F342" s="9"/>
      <c r="G342" s="9"/>
    </row>
    <row r="343" spans="1:7" ht="15.75" thickBot="1" x14ac:dyDescent="0.3">
      <c r="A343" s="31" t="s">
        <v>506</v>
      </c>
      <c r="B343" s="291" t="s">
        <v>507</v>
      </c>
      <c r="C343" s="291"/>
      <c r="D343" s="197" t="s">
        <v>427</v>
      </c>
      <c r="E343" s="202">
        <v>1690.3</v>
      </c>
      <c r="F343" s="9"/>
      <c r="G343" s="9"/>
    </row>
    <row r="344" spans="1:7" x14ac:dyDescent="0.25">
      <c r="A344" s="203"/>
      <c r="B344" s="144"/>
      <c r="C344" s="144"/>
      <c r="D344" s="144"/>
      <c r="E344" s="144"/>
      <c r="F344" s="144"/>
      <c r="G344" s="9"/>
    </row>
    <row r="345" spans="1:7" ht="16.5" thickBot="1" x14ac:dyDescent="0.3">
      <c r="A345" s="330" t="s">
        <v>508</v>
      </c>
      <c r="B345" s="330"/>
      <c r="C345" s="330"/>
      <c r="D345" s="330"/>
      <c r="E345" s="330"/>
      <c r="F345" s="9"/>
      <c r="G345" s="9"/>
    </row>
    <row r="346" spans="1:7" ht="38.25" x14ac:dyDescent="0.25">
      <c r="A346" s="77" t="s">
        <v>6</v>
      </c>
      <c r="B346" s="289" t="s">
        <v>424</v>
      </c>
      <c r="C346" s="289"/>
      <c r="D346" s="78" t="s">
        <v>191</v>
      </c>
      <c r="E346" s="79" t="s">
        <v>181</v>
      </c>
      <c r="F346" s="9"/>
      <c r="G346" s="9"/>
    </row>
    <row r="347" spans="1:7" x14ac:dyDescent="0.25">
      <c r="A347" s="23" t="s">
        <v>509</v>
      </c>
      <c r="B347" s="347" t="s">
        <v>510</v>
      </c>
      <c r="C347" s="348"/>
      <c r="D347" s="193" t="s">
        <v>511</v>
      </c>
      <c r="E347" s="201">
        <v>300.86968085106383</v>
      </c>
      <c r="F347" s="9"/>
      <c r="G347" s="9"/>
    </row>
    <row r="348" spans="1:7" x14ac:dyDescent="0.25">
      <c r="A348" s="23" t="s">
        <v>512</v>
      </c>
      <c r="B348" s="347" t="s">
        <v>513</v>
      </c>
      <c r="C348" s="348"/>
      <c r="D348" s="193" t="s">
        <v>511</v>
      </c>
      <c r="E348" s="201">
        <v>356.38297872340428</v>
      </c>
      <c r="F348" s="9"/>
      <c r="G348" s="9"/>
    </row>
    <row r="349" spans="1:7" x14ac:dyDescent="0.25">
      <c r="A349" s="23" t="s">
        <v>514</v>
      </c>
      <c r="B349" s="347" t="s">
        <v>515</v>
      </c>
      <c r="C349" s="348"/>
      <c r="D349" s="193" t="s">
        <v>511</v>
      </c>
      <c r="E349" s="201">
        <v>398.57978723404261</v>
      </c>
      <c r="F349" s="9"/>
      <c r="G349" s="9"/>
    </row>
    <row r="350" spans="1:7" x14ac:dyDescent="0.25">
      <c r="A350" s="23" t="s">
        <v>516</v>
      </c>
      <c r="B350" s="347" t="s">
        <v>517</v>
      </c>
      <c r="C350" s="348"/>
      <c r="D350" s="193" t="s">
        <v>511</v>
      </c>
      <c r="E350" s="201">
        <v>339.27393617021278</v>
      </c>
      <c r="F350" s="9"/>
      <c r="G350" s="9"/>
    </row>
    <row r="351" spans="1:7" x14ac:dyDescent="0.25">
      <c r="A351" s="23" t="s">
        <v>518</v>
      </c>
      <c r="B351" s="339" t="s">
        <v>519</v>
      </c>
      <c r="C351" s="339"/>
      <c r="D351" s="193" t="s">
        <v>511</v>
      </c>
      <c r="E351" s="201">
        <v>326.02659574468083</v>
      </c>
      <c r="F351" s="9"/>
      <c r="G351" s="9"/>
    </row>
    <row r="352" spans="1:7" x14ac:dyDescent="0.25">
      <c r="A352" s="23" t="s">
        <v>520</v>
      </c>
      <c r="B352" s="339" t="s">
        <v>521</v>
      </c>
      <c r="C352" s="339"/>
      <c r="D352" s="193" t="s">
        <v>511</v>
      </c>
      <c r="E352" s="201">
        <v>424.51329787234044</v>
      </c>
      <c r="F352" s="9"/>
      <c r="G352" s="9"/>
    </row>
    <row r="353" spans="1:7" x14ac:dyDescent="0.25">
      <c r="A353" s="23" t="s">
        <v>522</v>
      </c>
      <c r="B353" s="339" t="s">
        <v>523</v>
      </c>
      <c r="C353" s="339"/>
      <c r="D353" s="193" t="s">
        <v>511</v>
      </c>
      <c r="E353" s="201">
        <v>452</v>
      </c>
      <c r="F353" s="9"/>
      <c r="G353" s="9"/>
    </row>
    <row r="354" spans="1:7" x14ac:dyDescent="0.25">
      <c r="A354" s="23" t="s">
        <v>524</v>
      </c>
      <c r="B354" s="339" t="s">
        <v>525</v>
      </c>
      <c r="C354" s="339"/>
      <c r="D354" s="193" t="s">
        <v>511</v>
      </c>
      <c r="E354" s="201">
        <v>358.64627659574472</v>
      </c>
      <c r="F354" s="9"/>
      <c r="G354" s="9"/>
    </row>
    <row r="355" spans="1:7" x14ac:dyDescent="0.25">
      <c r="A355" s="23" t="s">
        <v>526</v>
      </c>
      <c r="B355" s="339" t="s">
        <v>527</v>
      </c>
      <c r="C355" s="339"/>
      <c r="D355" s="193" t="s">
        <v>511</v>
      </c>
      <c r="E355" s="201">
        <v>468.906914893617</v>
      </c>
      <c r="F355" s="9"/>
      <c r="G355" s="9"/>
    </row>
    <row r="356" spans="1:7" x14ac:dyDescent="0.25">
      <c r="A356" s="23" t="s">
        <v>528</v>
      </c>
      <c r="B356" s="281" t="s">
        <v>529</v>
      </c>
      <c r="C356" s="281"/>
      <c r="D356" s="193" t="s">
        <v>511</v>
      </c>
      <c r="E356" s="201">
        <v>464.343085106383</v>
      </c>
      <c r="F356" s="9"/>
      <c r="G356" s="9"/>
    </row>
    <row r="357" spans="1:7" x14ac:dyDescent="0.25">
      <c r="A357" s="23" t="s">
        <v>530</v>
      </c>
      <c r="B357" s="339" t="s">
        <v>531</v>
      </c>
      <c r="C357" s="339"/>
      <c r="D357" s="193" t="s">
        <v>511</v>
      </c>
      <c r="E357" s="201">
        <v>395.7659574468085</v>
      </c>
      <c r="F357" s="9"/>
      <c r="G357" s="9"/>
    </row>
    <row r="358" spans="1:7" x14ac:dyDescent="0.25">
      <c r="A358" s="23" t="s">
        <v>532</v>
      </c>
      <c r="B358" s="339" t="s">
        <v>533</v>
      </c>
      <c r="C358" s="339"/>
      <c r="D358" s="193" t="s">
        <v>511</v>
      </c>
      <c r="E358" s="201">
        <v>396.14893617021278</v>
      </c>
      <c r="F358" s="9"/>
      <c r="G358" s="9"/>
    </row>
    <row r="359" spans="1:7" x14ac:dyDescent="0.25">
      <c r="A359" s="23" t="s">
        <v>534</v>
      </c>
      <c r="B359" s="339" t="s">
        <v>535</v>
      </c>
      <c r="C359" s="339"/>
      <c r="D359" s="193" t="s">
        <v>511</v>
      </c>
      <c r="E359" s="201">
        <v>424.31382978723411</v>
      </c>
      <c r="F359" s="9"/>
      <c r="G359" s="9"/>
    </row>
    <row r="360" spans="1:7" x14ac:dyDescent="0.25">
      <c r="A360" s="23" t="s">
        <v>536</v>
      </c>
      <c r="B360" s="339" t="s">
        <v>537</v>
      </c>
      <c r="C360" s="339"/>
      <c r="D360" s="193" t="s">
        <v>511</v>
      </c>
      <c r="E360" s="201">
        <v>386.32180851063828</v>
      </c>
      <c r="F360" s="9"/>
      <c r="G360" s="9"/>
    </row>
    <row r="361" spans="1:7" x14ac:dyDescent="0.25">
      <c r="A361" s="23" t="s">
        <v>538</v>
      </c>
      <c r="B361" s="339" t="s">
        <v>539</v>
      </c>
      <c r="C361" s="339"/>
      <c r="D361" s="193" t="s">
        <v>511</v>
      </c>
      <c r="E361" s="80">
        <v>740.375</v>
      </c>
      <c r="F361" s="9"/>
      <c r="G361" s="9"/>
    </row>
    <row r="362" spans="1:7" x14ac:dyDescent="0.25">
      <c r="A362" s="23" t="s">
        <v>540</v>
      </c>
      <c r="B362" s="339" t="s">
        <v>541</v>
      </c>
      <c r="C362" s="339"/>
      <c r="D362" s="193" t="s">
        <v>511</v>
      </c>
      <c r="E362" s="80">
        <v>844.59500000000003</v>
      </c>
      <c r="F362" s="9"/>
      <c r="G362" s="9"/>
    </row>
    <row r="363" spans="1:7" x14ac:dyDescent="0.25">
      <c r="A363" s="23" t="s">
        <v>542</v>
      </c>
      <c r="B363" s="339" t="s">
        <v>543</v>
      </c>
      <c r="C363" s="339"/>
      <c r="D363" s="193" t="s">
        <v>511</v>
      </c>
      <c r="E363" s="80">
        <v>843.26499999999999</v>
      </c>
      <c r="F363" s="9"/>
      <c r="G363" s="9"/>
    </row>
    <row r="364" spans="1:7" x14ac:dyDescent="0.25">
      <c r="A364" s="23" t="s">
        <v>544</v>
      </c>
      <c r="B364" s="339" t="s">
        <v>545</v>
      </c>
      <c r="C364" s="339"/>
      <c r="D364" s="193" t="s">
        <v>511</v>
      </c>
      <c r="E364" s="80">
        <v>833.35500000000002</v>
      </c>
      <c r="F364" s="9"/>
      <c r="G364" s="9"/>
    </row>
    <row r="365" spans="1:7" ht="15.75" thickBot="1" x14ac:dyDescent="0.3">
      <c r="A365" s="31" t="s">
        <v>546</v>
      </c>
      <c r="B365" s="340" t="s">
        <v>547</v>
      </c>
      <c r="C365" s="340"/>
      <c r="D365" s="197" t="s">
        <v>511</v>
      </c>
      <c r="E365" s="83">
        <v>337.89</v>
      </c>
      <c r="F365" s="9"/>
      <c r="G365" s="9"/>
    </row>
    <row r="366" spans="1:7" x14ac:dyDescent="0.25">
      <c r="A366" s="116"/>
      <c r="B366" s="84"/>
      <c r="C366" s="84"/>
      <c r="D366" s="9"/>
      <c r="E366" s="9"/>
      <c r="F366" s="9"/>
      <c r="G366" s="9"/>
    </row>
    <row r="367" spans="1:7" ht="15.75" thickBot="1" x14ac:dyDescent="0.3">
      <c r="A367" s="341" t="s">
        <v>548</v>
      </c>
      <c r="B367" s="341"/>
      <c r="C367" s="341"/>
      <c r="D367" s="341"/>
      <c r="E367" s="341"/>
      <c r="F367" s="9"/>
      <c r="G367" s="9"/>
    </row>
    <row r="368" spans="1:7" ht="38.25" x14ac:dyDescent="0.25">
      <c r="A368" s="77" t="s">
        <v>6</v>
      </c>
      <c r="B368" s="78" t="s">
        <v>180</v>
      </c>
      <c r="C368" s="204" t="s">
        <v>549</v>
      </c>
      <c r="D368" s="342" t="s">
        <v>550</v>
      </c>
      <c r="E368" s="343"/>
      <c r="F368" s="9"/>
      <c r="G368" s="9"/>
    </row>
    <row r="369" spans="1:7" ht="26.25" thickBot="1" x14ac:dyDescent="0.3">
      <c r="A369" s="31" t="s">
        <v>551</v>
      </c>
      <c r="B369" s="72" t="s">
        <v>552</v>
      </c>
      <c r="C369" s="205">
        <v>18.487237500000003</v>
      </c>
      <c r="D369" s="344">
        <v>19.267199999999999</v>
      </c>
      <c r="E369" s="345"/>
      <c r="F369" s="9"/>
      <c r="G369" s="9"/>
    </row>
    <row r="370" spans="1:7" x14ac:dyDescent="0.25">
      <c r="A370" s="199"/>
      <c r="B370" s="45"/>
      <c r="C370" s="199"/>
      <c r="D370" s="200"/>
      <c r="E370" s="196"/>
      <c r="F370" s="206"/>
      <c r="G370" s="206"/>
    </row>
    <row r="371" spans="1:7" x14ac:dyDescent="0.25">
      <c r="A371" s="42" t="s">
        <v>553</v>
      </c>
      <c r="B371" s="42"/>
      <c r="C371" s="42"/>
      <c r="D371" s="42"/>
      <c r="E371" s="42"/>
      <c r="F371" s="84"/>
      <c r="G371" s="207"/>
    </row>
    <row r="372" spans="1:7" x14ac:dyDescent="0.25">
      <c r="A372" s="346" t="s">
        <v>554</v>
      </c>
      <c r="B372" s="346"/>
      <c r="C372" s="346"/>
      <c r="D372" s="346"/>
      <c r="E372" s="346"/>
      <c r="F372" s="45"/>
      <c r="G372" s="45"/>
    </row>
    <row r="373" spans="1:7" x14ac:dyDescent="0.25">
      <c r="A373" s="332" t="s">
        <v>555</v>
      </c>
      <c r="B373" s="332"/>
      <c r="C373" s="332"/>
      <c r="D373" s="332"/>
      <c r="E373" s="332"/>
      <c r="F373" s="208"/>
      <c r="G373" s="196"/>
    </row>
    <row r="374" spans="1:7" x14ac:dyDescent="0.25">
      <c r="A374" s="328" t="s">
        <v>556</v>
      </c>
      <c r="B374" s="328"/>
      <c r="C374" s="328"/>
      <c r="D374" s="328"/>
      <c r="E374" s="328"/>
      <c r="F374" s="328"/>
      <c r="G374" s="196"/>
    </row>
    <row r="375" spans="1:7" ht="18" x14ac:dyDescent="0.25">
      <c r="A375" s="287" t="s">
        <v>557</v>
      </c>
      <c r="B375" s="287"/>
      <c r="C375" s="287"/>
      <c r="D375" s="287"/>
      <c r="E375" s="287"/>
      <c r="F375" s="287"/>
      <c r="G375" s="135"/>
    </row>
    <row r="376" spans="1:7" ht="18.75" thickBot="1" x14ac:dyDescent="0.3">
      <c r="A376" s="333" t="s">
        <v>558</v>
      </c>
      <c r="B376" s="333"/>
      <c r="C376" s="333"/>
      <c r="D376" s="333"/>
      <c r="E376" s="334"/>
      <c r="F376" s="334"/>
    </row>
    <row r="377" spans="1:7" x14ac:dyDescent="0.25">
      <c r="A377" s="335" t="s">
        <v>6</v>
      </c>
      <c r="B377" s="324" t="s">
        <v>341</v>
      </c>
      <c r="C377" s="324"/>
      <c r="D377" s="337" t="s">
        <v>559</v>
      </c>
      <c r="E377" s="296" t="s">
        <v>560</v>
      </c>
      <c r="F377" s="76"/>
    </row>
    <row r="378" spans="1:7" x14ac:dyDescent="0.25">
      <c r="A378" s="336"/>
      <c r="B378" s="282"/>
      <c r="C378" s="282"/>
      <c r="D378" s="338"/>
      <c r="E378" s="296"/>
    </row>
    <row r="379" spans="1:7" x14ac:dyDescent="0.25">
      <c r="A379" s="23" t="s">
        <v>561</v>
      </c>
      <c r="B379" s="331" t="s">
        <v>562</v>
      </c>
      <c r="C379" s="281"/>
      <c r="D379" s="209">
        <v>7656.64</v>
      </c>
      <c r="E379" s="210">
        <v>9034.84</v>
      </c>
      <c r="F379" s="211"/>
    </row>
    <row r="380" spans="1:7" x14ac:dyDescent="0.25">
      <c r="A380" s="23" t="s">
        <v>563</v>
      </c>
      <c r="B380" s="281" t="s">
        <v>564</v>
      </c>
      <c r="C380" s="281"/>
      <c r="D380" s="209">
        <v>8897.7900294781066</v>
      </c>
      <c r="E380" s="210">
        <v>10499.39</v>
      </c>
      <c r="F380" s="211"/>
    </row>
    <row r="381" spans="1:7" x14ac:dyDescent="0.25">
      <c r="A381" s="23" t="s">
        <v>565</v>
      </c>
      <c r="B381" s="281" t="s">
        <v>566</v>
      </c>
      <c r="C381" s="281"/>
      <c r="D381" s="212">
        <v>10211.17</v>
      </c>
      <c r="E381" s="213">
        <v>12049.18</v>
      </c>
      <c r="F381" s="214"/>
    </row>
    <row r="382" spans="1:7" x14ac:dyDescent="0.25">
      <c r="A382" s="187"/>
      <c r="B382" s="44"/>
      <c r="C382" s="44"/>
      <c r="D382" s="215"/>
      <c r="E382" s="215"/>
      <c r="F382" s="215"/>
    </row>
    <row r="383" spans="1:7" x14ac:dyDescent="0.25">
      <c r="A383" s="216"/>
      <c r="B383" s="139" t="s">
        <v>138</v>
      </c>
      <c r="C383" s="217"/>
      <c r="D383" s="218"/>
      <c r="E383" s="149"/>
      <c r="F383" s="149"/>
      <c r="G383" s="149"/>
    </row>
    <row r="384" spans="1:7" x14ac:dyDescent="0.25">
      <c r="A384" s="148" t="s">
        <v>139</v>
      </c>
      <c r="B384" s="328" t="s">
        <v>567</v>
      </c>
      <c r="C384" s="328"/>
      <c r="D384" s="328"/>
      <c r="E384" s="328"/>
      <c r="F384" s="328"/>
      <c r="G384" s="328"/>
    </row>
    <row r="385" spans="1:7" x14ac:dyDescent="0.25">
      <c r="A385" s="148" t="s">
        <v>141</v>
      </c>
      <c r="B385" s="328" t="s">
        <v>568</v>
      </c>
      <c r="C385" s="328"/>
      <c r="D385" s="328"/>
      <c r="E385" s="328"/>
      <c r="F385" s="328"/>
      <c r="G385" s="328"/>
    </row>
    <row r="386" spans="1:7" x14ac:dyDescent="0.25">
      <c r="A386" s="148"/>
      <c r="B386" s="328" t="s">
        <v>353</v>
      </c>
      <c r="C386" s="328"/>
      <c r="D386" s="328"/>
      <c r="E386" s="328"/>
      <c r="F386" s="328"/>
      <c r="G386" s="328"/>
    </row>
    <row r="387" spans="1:7" x14ac:dyDescent="0.25">
      <c r="A387" s="148"/>
      <c r="B387" s="326" t="s">
        <v>354</v>
      </c>
      <c r="C387" s="326"/>
      <c r="D387" s="326"/>
      <c r="E387" s="326"/>
      <c r="F387" s="326"/>
      <c r="G387" s="149"/>
    </row>
    <row r="388" spans="1:7" x14ac:dyDescent="0.25">
      <c r="A388" s="148"/>
      <c r="B388" s="327" t="s">
        <v>569</v>
      </c>
      <c r="C388" s="327"/>
      <c r="D388" s="327"/>
      <c r="E388" s="327"/>
      <c r="F388" s="327"/>
      <c r="G388" s="149"/>
    </row>
    <row r="389" spans="1:7" x14ac:dyDescent="0.25">
      <c r="A389" s="148"/>
      <c r="B389" s="327" t="s">
        <v>570</v>
      </c>
      <c r="C389" s="327"/>
      <c r="D389" s="327"/>
      <c r="E389" s="327"/>
      <c r="F389" s="327"/>
      <c r="G389" s="149"/>
    </row>
    <row r="390" spans="1:7" x14ac:dyDescent="0.25">
      <c r="A390" s="148" t="s">
        <v>357</v>
      </c>
      <c r="B390" s="328" t="s">
        <v>571</v>
      </c>
      <c r="C390" s="328"/>
      <c r="D390" s="328"/>
      <c r="E390" s="328"/>
      <c r="F390" s="328"/>
      <c r="G390" s="328"/>
    </row>
    <row r="391" spans="1:7" x14ac:dyDescent="0.25">
      <c r="A391" s="148"/>
      <c r="B391" s="329" t="s">
        <v>359</v>
      </c>
      <c r="C391" s="329"/>
      <c r="D391" s="329"/>
      <c r="E391" s="329"/>
      <c r="F391" s="329"/>
      <c r="G391" s="149"/>
    </row>
    <row r="392" spans="1:7" x14ac:dyDescent="0.25">
      <c r="A392" s="148"/>
      <c r="B392" s="150" t="s">
        <v>360</v>
      </c>
      <c r="C392" s="150"/>
      <c r="D392" s="150"/>
      <c r="E392" s="150"/>
      <c r="F392" s="150"/>
      <c r="G392" s="149"/>
    </row>
    <row r="393" spans="1:7" x14ac:dyDescent="0.25">
      <c r="A393" s="148"/>
      <c r="B393" s="150" t="s">
        <v>361</v>
      </c>
      <c r="C393" s="150"/>
      <c r="D393" s="150"/>
      <c r="E393" s="150"/>
      <c r="F393" s="150"/>
      <c r="G393" s="149"/>
    </row>
    <row r="394" spans="1:7" x14ac:dyDescent="0.25">
      <c r="A394" s="148"/>
      <c r="B394" s="150" t="s">
        <v>362</v>
      </c>
      <c r="C394" s="150"/>
      <c r="D394" s="150"/>
      <c r="E394" s="150"/>
      <c r="F394" s="150"/>
      <c r="G394" s="149"/>
    </row>
    <row r="395" spans="1:7" x14ac:dyDescent="0.25">
      <c r="A395" s="148"/>
      <c r="B395" s="150" t="s">
        <v>363</v>
      </c>
      <c r="C395" s="150"/>
      <c r="D395" s="150"/>
      <c r="E395" s="150"/>
      <c r="F395" s="150"/>
      <c r="G395" s="149"/>
    </row>
    <row r="396" spans="1:7" x14ac:dyDescent="0.25">
      <c r="A396" s="148"/>
      <c r="B396" s="150" t="s">
        <v>364</v>
      </c>
      <c r="C396" s="150"/>
      <c r="D396" s="150"/>
      <c r="E396" s="150"/>
      <c r="F396" s="150"/>
      <c r="G396" s="149"/>
    </row>
    <row r="397" spans="1:7" x14ac:dyDescent="0.25">
      <c r="A397" s="148"/>
      <c r="B397" s="150" t="s">
        <v>572</v>
      </c>
      <c r="C397" s="150"/>
      <c r="D397" s="150"/>
      <c r="E397" s="150"/>
      <c r="F397" s="150"/>
      <c r="G397" s="149"/>
    </row>
    <row r="398" spans="1:7" x14ac:dyDescent="0.25">
      <c r="A398" s="148"/>
      <c r="B398" s="150" t="s">
        <v>366</v>
      </c>
      <c r="C398" s="150"/>
      <c r="D398" s="150"/>
      <c r="E398" s="150"/>
      <c r="F398" s="150"/>
      <c r="G398" s="149"/>
    </row>
    <row r="399" spans="1:7" x14ac:dyDescent="0.25">
      <c r="A399" s="148"/>
      <c r="B399" s="150" t="s">
        <v>367</v>
      </c>
      <c r="C399" s="150"/>
      <c r="D399" s="150"/>
      <c r="E399" s="150"/>
      <c r="F399" s="150"/>
      <c r="G399" s="149"/>
    </row>
    <row r="400" spans="1:7" x14ac:dyDescent="0.25">
      <c r="A400" s="148"/>
      <c r="B400" s="150"/>
      <c r="C400" s="150"/>
      <c r="D400" s="150"/>
      <c r="E400" s="150"/>
      <c r="F400" s="150"/>
      <c r="G400" s="149"/>
    </row>
    <row r="401" spans="1:7" ht="16.5" thickBot="1" x14ac:dyDescent="0.3">
      <c r="A401" s="330" t="s">
        <v>573</v>
      </c>
      <c r="B401" s="330"/>
      <c r="C401" s="330"/>
      <c r="D401" s="330"/>
      <c r="E401" s="330"/>
      <c r="F401" s="330"/>
    </row>
    <row r="402" spans="1:7" ht="38.25" x14ac:dyDescent="0.25">
      <c r="A402" s="87" t="s">
        <v>6</v>
      </c>
      <c r="B402" s="324" t="s">
        <v>189</v>
      </c>
      <c r="C402" s="324"/>
      <c r="D402" s="69" t="s">
        <v>574</v>
      </c>
      <c r="E402" s="78" t="s">
        <v>575</v>
      </c>
      <c r="F402" s="79" t="s">
        <v>576</v>
      </c>
    </row>
    <row r="403" spans="1:7" ht="27" x14ac:dyDescent="0.25">
      <c r="A403" s="23" t="s">
        <v>577</v>
      </c>
      <c r="B403" s="281" t="s">
        <v>578</v>
      </c>
      <c r="C403" s="281"/>
      <c r="D403" s="219" t="s">
        <v>579</v>
      </c>
      <c r="E403" s="220"/>
      <c r="F403" s="220">
        <v>50</v>
      </c>
      <c r="G403" s="99"/>
    </row>
    <row r="404" spans="1:7" ht="26.25" thickBot="1" x14ac:dyDescent="0.3">
      <c r="A404" s="31" t="s">
        <v>580</v>
      </c>
      <c r="B404" s="281" t="s">
        <v>581</v>
      </c>
      <c r="C404" s="281"/>
      <c r="D404" s="11" t="s">
        <v>582</v>
      </c>
      <c r="E404" s="221">
        <v>30.85</v>
      </c>
      <c r="F404" s="221"/>
      <c r="G404" s="99"/>
    </row>
    <row r="406" spans="1:7" ht="18" x14ac:dyDescent="0.25">
      <c r="A406" s="287" t="s">
        <v>583</v>
      </c>
      <c r="B406" s="287"/>
      <c r="C406" s="287"/>
      <c r="D406" s="287"/>
      <c r="E406" s="287"/>
      <c r="F406" s="287"/>
      <c r="G406" s="287"/>
    </row>
    <row r="407" spans="1:7" ht="16.5" thickBot="1" x14ac:dyDescent="0.3">
      <c r="A407" s="311" t="s">
        <v>584</v>
      </c>
      <c r="B407" s="311"/>
      <c r="C407" s="311"/>
      <c r="D407" s="311"/>
      <c r="E407" s="311"/>
      <c r="F407" s="311"/>
      <c r="G407" s="311"/>
    </row>
    <row r="408" spans="1:7" ht="51.75" thickBot="1" x14ac:dyDescent="0.3">
      <c r="A408" s="222" t="s">
        <v>6</v>
      </c>
      <c r="B408" s="325" t="s">
        <v>585</v>
      </c>
      <c r="C408" s="325"/>
      <c r="D408" s="223" t="s">
        <v>180</v>
      </c>
      <c r="E408" s="223" t="s">
        <v>274</v>
      </c>
      <c r="F408" s="223" t="s">
        <v>586</v>
      </c>
      <c r="G408" s="224" t="s">
        <v>191</v>
      </c>
    </row>
    <row r="409" spans="1:7" x14ac:dyDescent="0.25">
      <c r="A409" s="225" t="s">
        <v>587</v>
      </c>
      <c r="B409" s="322" t="s">
        <v>588</v>
      </c>
      <c r="C409" s="322"/>
      <c r="D409" s="226" t="s">
        <v>589</v>
      </c>
      <c r="E409" s="226">
        <v>0.8</v>
      </c>
      <c r="F409" s="226">
        <v>2.9</v>
      </c>
      <c r="G409" s="192" t="s">
        <v>195</v>
      </c>
    </row>
    <row r="410" spans="1:7" x14ac:dyDescent="0.25">
      <c r="A410" s="225" t="s">
        <v>590</v>
      </c>
      <c r="B410" s="281" t="s">
        <v>591</v>
      </c>
      <c r="C410" s="281"/>
      <c r="D410" s="51" t="s">
        <v>592</v>
      </c>
      <c r="E410" s="38">
        <v>121</v>
      </c>
      <c r="F410" s="38">
        <v>270</v>
      </c>
      <c r="G410" s="12" t="s">
        <v>195</v>
      </c>
    </row>
    <row r="411" spans="1:7" x14ac:dyDescent="0.25">
      <c r="A411" s="225" t="s">
        <v>593</v>
      </c>
      <c r="B411" s="281" t="s">
        <v>594</v>
      </c>
      <c r="C411" s="281"/>
      <c r="D411" s="51" t="s">
        <v>592</v>
      </c>
      <c r="E411" s="38">
        <v>51</v>
      </c>
      <c r="F411" s="38">
        <v>163</v>
      </c>
      <c r="G411" s="12" t="s">
        <v>195</v>
      </c>
    </row>
    <row r="412" spans="1:7" x14ac:dyDescent="0.25">
      <c r="A412" s="225" t="s">
        <v>595</v>
      </c>
      <c r="B412" s="281" t="s">
        <v>596</v>
      </c>
      <c r="C412" s="281"/>
      <c r="D412" s="227" t="s">
        <v>592</v>
      </c>
      <c r="E412" s="51">
        <v>248</v>
      </c>
      <c r="F412" s="51">
        <v>495</v>
      </c>
      <c r="G412" s="12" t="s">
        <v>195</v>
      </c>
    </row>
    <row r="413" spans="1:7" ht="15.75" thickBot="1" x14ac:dyDescent="0.3">
      <c r="A413" s="40" t="s">
        <v>597</v>
      </c>
      <c r="B413" s="291" t="s">
        <v>598</v>
      </c>
      <c r="C413" s="291"/>
      <c r="D413" s="228" t="s">
        <v>599</v>
      </c>
      <c r="E413" s="75">
        <v>5.94</v>
      </c>
      <c r="F413" s="75">
        <v>11.88</v>
      </c>
      <c r="G413" s="229" t="s">
        <v>195</v>
      </c>
    </row>
    <row r="414" spans="1:7" x14ac:dyDescent="0.25">
      <c r="A414" s="187"/>
      <c r="B414" s="76" t="s">
        <v>138</v>
      </c>
      <c r="C414" s="76"/>
      <c r="D414" s="187"/>
      <c r="E414" s="230"/>
      <c r="F414" s="99"/>
      <c r="G414" s="102"/>
    </row>
    <row r="415" spans="1:7" x14ac:dyDescent="0.25">
      <c r="A415" s="43" t="s">
        <v>139</v>
      </c>
      <c r="B415" s="323" t="s">
        <v>600</v>
      </c>
      <c r="C415" s="323"/>
      <c r="D415" s="323"/>
      <c r="E415" s="323"/>
      <c r="F415" s="323"/>
      <c r="G415" s="323"/>
    </row>
    <row r="416" spans="1:7" x14ac:dyDescent="0.25">
      <c r="A416" s="43"/>
      <c r="B416" s="44"/>
      <c r="C416" s="44"/>
      <c r="D416" s="99"/>
      <c r="E416" s="99"/>
      <c r="F416" s="99"/>
      <c r="G416" s="102"/>
    </row>
    <row r="417" spans="1:7" ht="18" x14ac:dyDescent="0.25">
      <c r="A417" s="287" t="s">
        <v>601</v>
      </c>
      <c r="B417" s="287"/>
      <c r="C417" s="287"/>
      <c r="D417" s="287"/>
      <c r="E417" s="287"/>
      <c r="F417" s="287"/>
      <c r="G417" s="135"/>
    </row>
    <row r="418" spans="1:7" ht="18.75" thickBot="1" x14ac:dyDescent="0.3">
      <c r="A418" s="311" t="s">
        <v>602</v>
      </c>
      <c r="B418" s="311"/>
      <c r="C418" s="311"/>
      <c r="D418" s="311"/>
      <c r="E418" s="311"/>
      <c r="F418" s="311"/>
      <c r="G418" s="231"/>
    </row>
    <row r="419" spans="1:7" ht="38.25" x14ac:dyDescent="0.25">
      <c r="A419" s="232" t="s">
        <v>6</v>
      </c>
      <c r="B419" s="316" t="s">
        <v>585</v>
      </c>
      <c r="C419" s="317"/>
      <c r="D419" s="233" t="s">
        <v>180</v>
      </c>
      <c r="E419" s="233" t="s">
        <v>603</v>
      </c>
      <c r="F419" s="234" t="s">
        <v>604</v>
      </c>
      <c r="G419" s="235"/>
    </row>
    <row r="420" spans="1:7" x14ac:dyDescent="0.25">
      <c r="A420" s="236"/>
      <c r="B420" s="318" t="s">
        <v>605</v>
      </c>
      <c r="C420" s="319"/>
      <c r="D420" s="237"/>
      <c r="E420" s="237"/>
      <c r="F420" s="238"/>
      <c r="G420" s="235"/>
    </row>
    <row r="421" spans="1:7" x14ac:dyDescent="0.25">
      <c r="A421" s="239"/>
      <c r="B421" s="240" t="s">
        <v>606</v>
      </c>
      <c r="C421" s="241"/>
      <c r="D421" s="242"/>
      <c r="E421" s="237"/>
      <c r="F421" s="238"/>
      <c r="G421" s="235"/>
    </row>
    <row r="422" spans="1:7" x14ac:dyDescent="0.25">
      <c r="A422" s="243" t="s">
        <v>607</v>
      </c>
      <c r="B422" s="244" t="s">
        <v>608</v>
      </c>
      <c r="C422" s="245"/>
      <c r="D422" s="242" t="s">
        <v>609</v>
      </c>
      <c r="E422" s="246">
        <v>175.42372881355934</v>
      </c>
      <c r="F422" s="247">
        <f>E422*0.18+E422</f>
        <v>207</v>
      </c>
      <c r="G422" s="235"/>
    </row>
    <row r="423" spans="1:7" x14ac:dyDescent="0.25">
      <c r="A423" s="243" t="s">
        <v>610</v>
      </c>
      <c r="B423" s="244" t="s">
        <v>611</v>
      </c>
      <c r="C423" s="245"/>
      <c r="D423" s="242" t="s">
        <v>609</v>
      </c>
      <c r="E423" s="246">
        <v>262.71186440677968</v>
      </c>
      <c r="F423" s="247">
        <f t="shared" ref="F423:F451" si="0">E423*0.18+E423</f>
        <v>310</v>
      </c>
      <c r="G423" s="235"/>
    </row>
    <row r="424" spans="1:7" x14ac:dyDescent="0.25">
      <c r="A424" s="71"/>
      <c r="B424" s="314" t="s">
        <v>612</v>
      </c>
      <c r="C424" s="315"/>
      <c r="D424" s="242"/>
      <c r="E424" s="246"/>
      <c r="F424" s="247">
        <f t="shared" si="0"/>
        <v>0</v>
      </c>
      <c r="G424" s="99"/>
    </row>
    <row r="425" spans="1:7" x14ac:dyDescent="0.25">
      <c r="A425" s="243" t="s">
        <v>613</v>
      </c>
      <c r="B425" s="248" t="s">
        <v>614</v>
      </c>
      <c r="C425" s="245"/>
      <c r="D425" s="242" t="s">
        <v>609</v>
      </c>
      <c r="E425" s="246">
        <v>220.33898305084747</v>
      </c>
      <c r="F425" s="247">
        <f t="shared" si="0"/>
        <v>260</v>
      </c>
      <c r="G425" s="99"/>
    </row>
    <row r="426" spans="1:7" x14ac:dyDescent="0.25">
      <c r="A426" s="243" t="s">
        <v>615</v>
      </c>
      <c r="B426" s="248" t="s">
        <v>614</v>
      </c>
      <c r="C426" s="245"/>
      <c r="D426" s="242" t="s">
        <v>616</v>
      </c>
      <c r="E426" s="246">
        <v>1388.1355932203392</v>
      </c>
      <c r="F426" s="247">
        <f t="shared" si="0"/>
        <v>1638.0000000000002</v>
      </c>
      <c r="G426" s="99"/>
    </row>
    <row r="427" spans="1:7" x14ac:dyDescent="0.25">
      <c r="A427" s="243" t="s">
        <v>617</v>
      </c>
      <c r="B427" s="248" t="s">
        <v>614</v>
      </c>
      <c r="C427" s="245"/>
      <c r="D427" s="242" t="s">
        <v>618</v>
      </c>
      <c r="E427" s="246">
        <v>5552.5423728813566</v>
      </c>
      <c r="F427" s="247">
        <f t="shared" si="0"/>
        <v>6552.0000000000009</v>
      </c>
      <c r="G427" s="99"/>
    </row>
    <row r="428" spans="1:7" x14ac:dyDescent="0.25">
      <c r="A428" s="243" t="s">
        <v>619</v>
      </c>
      <c r="B428" s="248" t="s">
        <v>620</v>
      </c>
      <c r="C428" s="245"/>
      <c r="D428" s="242" t="s">
        <v>609</v>
      </c>
      <c r="E428" s="246">
        <v>327.11864406779665</v>
      </c>
      <c r="F428" s="247">
        <f t="shared" si="0"/>
        <v>386.00000000000006</v>
      </c>
      <c r="G428" s="99"/>
    </row>
    <row r="429" spans="1:7" x14ac:dyDescent="0.25">
      <c r="A429" s="243" t="s">
        <v>621</v>
      </c>
      <c r="B429" s="248" t="s">
        <v>620</v>
      </c>
      <c r="C429" s="245"/>
      <c r="D429" s="242" t="s">
        <v>616</v>
      </c>
      <c r="E429" s="246">
        <v>2060.8474576271187</v>
      </c>
      <c r="F429" s="247">
        <f t="shared" si="0"/>
        <v>2431.8000000000002</v>
      </c>
      <c r="G429" s="99"/>
    </row>
    <row r="430" spans="1:7" x14ac:dyDescent="0.25">
      <c r="A430" s="243" t="s">
        <v>622</v>
      </c>
      <c r="B430" s="248" t="s">
        <v>620</v>
      </c>
      <c r="C430" s="245"/>
      <c r="D430" s="242" t="s">
        <v>618</v>
      </c>
      <c r="E430" s="246">
        <v>8243.3898305084749</v>
      </c>
      <c r="F430" s="247">
        <f t="shared" si="0"/>
        <v>9727.2000000000007</v>
      </c>
      <c r="G430" s="99"/>
    </row>
    <row r="431" spans="1:7" x14ac:dyDescent="0.25">
      <c r="A431" s="243" t="s">
        <v>623</v>
      </c>
      <c r="B431" s="248" t="s">
        <v>624</v>
      </c>
      <c r="C431" s="245"/>
      <c r="D431" s="242" t="s">
        <v>609</v>
      </c>
      <c r="E431" s="246">
        <v>410.16949152542372</v>
      </c>
      <c r="F431" s="247">
        <f t="shared" si="0"/>
        <v>484</v>
      </c>
    </row>
    <row r="432" spans="1:7" x14ac:dyDescent="0.25">
      <c r="A432" s="243" t="s">
        <v>625</v>
      </c>
      <c r="B432" s="248" t="s">
        <v>624</v>
      </c>
      <c r="C432" s="249"/>
      <c r="D432" s="242" t="s">
        <v>616</v>
      </c>
      <c r="E432" s="246">
        <v>2189.83</v>
      </c>
      <c r="F432" s="247">
        <f t="shared" si="0"/>
        <v>2583.9993999999997</v>
      </c>
    </row>
    <row r="433" spans="1:6" x14ac:dyDescent="0.25">
      <c r="A433" s="243" t="s">
        <v>626</v>
      </c>
      <c r="B433" s="248" t="s">
        <v>624</v>
      </c>
      <c r="C433" s="249"/>
      <c r="D433" s="242" t="s">
        <v>618</v>
      </c>
      <c r="E433" s="246">
        <v>10016.950000000001</v>
      </c>
      <c r="F433" s="247">
        <f t="shared" si="0"/>
        <v>11820.001</v>
      </c>
    </row>
    <row r="434" spans="1:6" x14ac:dyDescent="0.25">
      <c r="A434" s="243" t="s">
        <v>627</v>
      </c>
      <c r="B434" s="248" t="s">
        <v>624</v>
      </c>
      <c r="C434" s="249"/>
      <c r="D434" s="242" t="s">
        <v>628</v>
      </c>
      <c r="E434" s="246">
        <v>22518.31</v>
      </c>
      <c r="F434" s="247">
        <f t="shared" si="0"/>
        <v>26571.605800000001</v>
      </c>
    </row>
    <row r="435" spans="1:6" x14ac:dyDescent="0.25">
      <c r="A435" s="243" t="s">
        <v>629</v>
      </c>
      <c r="B435" s="248" t="s">
        <v>624</v>
      </c>
      <c r="C435" s="249"/>
      <c r="D435" s="242" t="s">
        <v>630</v>
      </c>
      <c r="E435" s="246">
        <v>30024.41</v>
      </c>
      <c r="F435" s="247">
        <f t="shared" si="0"/>
        <v>35428.803800000002</v>
      </c>
    </row>
    <row r="436" spans="1:6" x14ac:dyDescent="0.25">
      <c r="A436" s="243" t="s">
        <v>631</v>
      </c>
      <c r="B436" s="250" t="s">
        <v>632</v>
      </c>
      <c r="C436" s="249"/>
      <c r="D436" s="242" t="s">
        <v>609</v>
      </c>
      <c r="E436" s="246">
        <v>483.05</v>
      </c>
      <c r="F436" s="247">
        <f t="shared" si="0"/>
        <v>569.99900000000002</v>
      </c>
    </row>
    <row r="437" spans="1:6" x14ac:dyDescent="0.25">
      <c r="A437" s="243" t="s">
        <v>633</v>
      </c>
      <c r="B437" s="250" t="s">
        <v>632</v>
      </c>
      <c r="C437" s="249"/>
      <c r="D437" s="242" t="s">
        <v>616</v>
      </c>
      <c r="E437" s="246">
        <v>2599.15</v>
      </c>
      <c r="F437" s="247">
        <f t="shared" si="0"/>
        <v>3066.9970000000003</v>
      </c>
    </row>
    <row r="438" spans="1:6" x14ac:dyDescent="0.25">
      <c r="A438" s="243" t="s">
        <v>634</v>
      </c>
      <c r="B438" s="320" t="s">
        <v>635</v>
      </c>
      <c r="C438" s="321"/>
      <c r="D438" s="237" t="s">
        <v>609</v>
      </c>
      <c r="E438" s="246">
        <v>310.16949152542372</v>
      </c>
      <c r="F438" s="247">
        <f t="shared" si="0"/>
        <v>366</v>
      </c>
    </row>
    <row r="439" spans="1:6" x14ac:dyDescent="0.25">
      <c r="A439" s="243" t="s">
        <v>636</v>
      </c>
      <c r="B439" s="312" t="s">
        <v>635</v>
      </c>
      <c r="C439" s="313"/>
      <c r="D439" s="237" t="s">
        <v>618</v>
      </c>
      <c r="E439" s="246">
        <v>8374.5762711864409</v>
      </c>
      <c r="F439" s="247">
        <f t="shared" si="0"/>
        <v>9882</v>
      </c>
    </row>
    <row r="440" spans="1:6" x14ac:dyDescent="0.25">
      <c r="A440" s="243" t="s">
        <v>637</v>
      </c>
      <c r="B440" s="312" t="s">
        <v>638</v>
      </c>
      <c r="C440" s="313"/>
      <c r="D440" s="237" t="s">
        <v>609</v>
      </c>
      <c r="E440" s="246">
        <v>644.9152542372882</v>
      </c>
      <c r="F440" s="247">
        <f t="shared" si="0"/>
        <v>761.00000000000011</v>
      </c>
    </row>
    <row r="441" spans="1:6" x14ac:dyDescent="0.25">
      <c r="A441" s="71"/>
      <c r="B441" s="314" t="s">
        <v>639</v>
      </c>
      <c r="C441" s="315"/>
      <c r="D441" s="251"/>
      <c r="E441" s="246"/>
      <c r="F441" s="247">
        <f t="shared" si="0"/>
        <v>0</v>
      </c>
    </row>
    <row r="442" spans="1:6" x14ac:dyDescent="0.25">
      <c r="A442" s="243" t="s">
        <v>640</v>
      </c>
      <c r="B442" s="252" t="s">
        <v>641</v>
      </c>
      <c r="C442" s="253"/>
      <c r="D442" s="242" t="s">
        <v>609</v>
      </c>
      <c r="E442" s="246">
        <v>70.33898305084746</v>
      </c>
      <c r="F442" s="247">
        <f t="shared" si="0"/>
        <v>83</v>
      </c>
    </row>
    <row r="443" spans="1:6" x14ac:dyDescent="0.25">
      <c r="A443" s="243" t="s">
        <v>642</v>
      </c>
      <c r="B443" s="244" t="s">
        <v>641</v>
      </c>
      <c r="C443" s="245"/>
      <c r="D443" s="242" t="s">
        <v>616</v>
      </c>
      <c r="E443" s="246">
        <v>350</v>
      </c>
      <c r="F443" s="247">
        <f t="shared" si="0"/>
        <v>413</v>
      </c>
    </row>
    <row r="444" spans="1:6" x14ac:dyDescent="0.25">
      <c r="A444" s="243" t="s">
        <v>643</v>
      </c>
      <c r="B444" s="248" t="s">
        <v>641</v>
      </c>
      <c r="C444" s="245"/>
      <c r="D444" s="237" t="s">
        <v>618</v>
      </c>
      <c r="E444" s="246">
        <v>700</v>
      </c>
      <c r="F444" s="247">
        <f t="shared" si="0"/>
        <v>826</v>
      </c>
    </row>
    <row r="445" spans="1:6" x14ac:dyDescent="0.25">
      <c r="A445" s="254"/>
      <c r="B445" s="314" t="s">
        <v>644</v>
      </c>
      <c r="C445" s="315"/>
      <c r="D445" s="255"/>
      <c r="E445" s="246"/>
      <c r="F445" s="247">
        <f t="shared" si="0"/>
        <v>0</v>
      </c>
    </row>
    <row r="446" spans="1:6" x14ac:dyDescent="0.25">
      <c r="A446" s="243" t="s">
        <v>645</v>
      </c>
      <c r="B446" s="244" t="s">
        <v>646</v>
      </c>
      <c r="C446" s="245"/>
      <c r="D446" s="242" t="s">
        <v>647</v>
      </c>
      <c r="E446" s="246">
        <v>11.016949152542374</v>
      </c>
      <c r="F446" s="247">
        <f t="shared" si="0"/>
        <v>13</v>
      </c>
    </row>
    <row r="447" spans="1:6" x14ac:dyDescent="0.25">
      <c r="A447" s="243" t="s">
        <v>648</v>
      </c>
      <c r="B447" s="244" t="s">
        <v>646</v>
      </c>
      <c r="C447" s="245"/>
      <c r="D447" s="237" t="s">
        <v>616</v>
      </c>
      <c r="E447" s="246">
        <v>52.542372881355938</v>
      </c>
      <c r="F447" s="247">
        <f t="shared" si="0"/>
        <v>62.000000000000007</v>
      </c>
    </row>
    <row r="448" spans="1:6" x14ac:dyDescent="0.25">
      <c r="A448" s="243" t="s">
        <v>649</v>
      </c>
      <c r="B448" s="244" t="s">
        <v>646</v>
      </c>
      <c r="C448" s="245"/>
      <c r="D448" s="237" t="s">
        <v>618</v>
      </c>
      <c r="E448" s="246">
        <v>208.22033898305088</v>
      </c>
      <c r="F448" s="247">
        <f>E448*0.18+E448</f>
        <v>245.70000000000005</v>
      </c>
    </row>
    <row r="449" spans="1:7" ht="25.5" x14ac:dyDescent="0.25">
      <c r="A449" s="243" t="s">
        <v>650</v>
      </c>
      <c r="B449" s="312" t="s">
        <v>651</v>
      </c>
      <c r="C449" s="313"/>
      <c r="D449" s="256" t="s">
        <v>652</v>
      </c>
      <c r="E449" s="246">
        <v>53.389830508474581</v>
      </c>
      <c r="F449" s="247">
        <f t="shared" si="0"/>
        <v>63.000000000000007</v>
      </c>
    </row>
    <row r="450" spans="1:7" x14ac:dyDescent="0.25">
      <c r="A450" s="243" t="s">
        <v>653</v>
      </c>
      <c r="B450" s="312" t="s">
        <v>654</v>
      </c>
      <c r="C450" s="313"/>
      <c r="D450" s="237" t="s">
        <v>618</v>
      </c>
      <c r="E450" s="257">
        <v>230.5</v>
      </c>
      <c r="F450" s="247">
        <f t="shared" si="0"/>
        <v>271.99</v>
      </c>
    </row>
    <row r="451" spans="1:7" ht="15.75" thickBot="1" x14ac:dyDescent="0.3">
      <c r="A451" s="243" t="s">
        <v>655</v>
      </c>
      <c r="B451" s="307" t="s">
        <v>656</v>
      </c>
      <c r="C451" s="308"/>
      <c r="D451" s="258" t="s">
        <v>592</v>
      </c>
      <c r="E451" s="259">
        <v>8.31</v>
      </c>
      <c r="F451" s="247">
        <f t="shared" si="0"/>
        <v>9.8058000000000014</v>
      </c>
    </row>
    <row r="452" spans="1:7" x14ac:dyDescent="0.25">
      <c r="A452" s="199"/>
      <c r="B452" s="45"/>
      <c r="C452" s="45"/>
      <c r="D452" s="199"/>
      <c r="E452" s="200"/>
      <c r="F452" s="9"/>
    </row>
    <row r="453" spans="1:7" x14ac:dyDescent="0.25">
      <c r="A453" s="260"/>
      <c r="B453" s="261" t="s">
        <v>138</v>
      </c>
      <c r="C453" s="260"/>
      <c r="D453" s="262"/>
      <c r="E453" s="76"/>
      <c r="F453" s="76"/>
    </row>
    <row r="454" spans="1:7" x14ac:dyDescent="0.25">
      <c r="A454" s="263" t="s">
        <v>139</v>
      </c>
      <c r="B454" s="309" t="s">
        <v>657</v>
      </c>
      <c r="C454" s="309"/>
      <c r="D454" s="309"/>
      <c r="E454" s="309"/>
      <c r="F454" s="309"/>
      <c r="G454" s="102"/>
    </row>
    <row r="455" spans="1:7" x14ac:dyDescent="0.25">
      <c r="A455" s="264">
        <v>2</v>
      </c>
      <c r="B455" s="310" t="s">
        <v>658</v>
      </c>
      <c r="C455" s="310"/>
      <c r="D455" s="310"/>
      <c r="E455" s="310"/>
      <c r="F455" s="310"/>
      <c r="G455" s="99"/>
    </row>
    <row r="456" spans="1:7" x14ac:dyDescent="0.25">
      <c r="A456" s="264">
        <v>3</v>
      </c>
      <c r="B456" s="310" t="s">
        <v>659</v>
      </c>
      <c r="C456" s="310"/>
      <c r="D456" s="310"/>
      <c r="E456" s="310"/>
      <c r="F456" s="310"/>
      <c r="G456" s="265"/>
    </row>
    <row r="457" spans="1:7" ht="18" x14ac:dyDescent="0.25">
      <c r="A457" s="287" t="s">
        <v>660</v>
      </c>
      <c r="B457" s="287"/>
      <c r="C457" s="287"/>
      <c r="D457" s="287"/>
      <c r="E457" s="287"/>
      <c r="F457" s="287"/>
      <c r="G457" s="101"/>
    </row>
    <row r="458" spans="1:7" ht="16.5" thickBot="1" x14ac:dyDescent="0.3">
      <c r="A458" s="311" t="s">
        <v>661</v>
      </c>
      <c r="B458" s="311"/>
      <c r="C458" s="311"/>
      <c r="D458" s="311"/>
      <c r="E458" s="311"/>
      <c r="F458" s="311"/>
      <c r="G458" s="99"/>
    </row>
    <row r="459" spans="1:7" ht="38.25" x14ac:dyDescent="0.25">
      <c r="A459" s="232" t="s">
        <v>6</v>
      </c>
      <c r="B459" s="289" t="s">
        <v>189</v>
      </c>
      <c r="C459" s="289"/>
      <c r="D459" s="290" t="s">
        <v>180</v>
      </c>
      <c r="E459" s="290"/>
      <c r="F459" s="79" t="s">
        <v>662</v>
      </c>
      <c r="G459" s="99"/>
    </row>
    <row r="460" spans="1:7" x14ac:dyDescent="0.25">
      <c r="A460" s="293" t="s">
        <v>663</v>
      </c>
      <c r="B460" s="294"/>
      <c r="C460" s="294"/>
      <c r="D460" s="294"/>
      <c r="E460" s="294"/>
      <c r="F460" s="295"/>
    </row>
    <row r="461" spans="1:7" x14ac:dyDescent="0.25">
      <c r="A461" s="23" t="s">
        <v>664</v>
      </c>
      <c r="B461" s="298" t="s">
        <v>665</v>
      </c>
      <c r="C461" s="299"/>
      <c r="D461" s="282" t="s">
        <v>666</v>
      </c>
      <c r="E461" s="282"/>
      <c r="F461" s="220">
        <v>667.08668912045573</v>
      </c>
    </row>
    <row r="462" spans="1:7" x14ac:dyDescent="0.25">
      <c r="A462" s="23" t="s">
        <v>667</v>
      </c>
      <c r="B462" s="298" t="s">
        <v>668</v>
      </c>
      <c r="C462" s="299"/>
      <c r="D462" s="282" t="s">
        <v>666</v>
      </c>
      <c r="E462" s="282"/>
      <c r="F462" s="220">
        <v>567.02368575238734</v>
      </c>
    </row>
    <row r="463" spans="1:7" x14ac:dyDescent="0.25">
      <c r="A463" s="23" t="s">
        <v>669</v>
      </c>
      <c r="B463" s="281" t="s">
        <v>670</v>
      </c>
      <c r="C463" s="281"/>
      <c r="D463" s="282" t="s">
        <v>666</v>
      </c>
      <c r="E463" s="282"/>
      <c r="F463" s="220">
        <v>340</v>
      </c>
    </row>
    <row r="464" spans="1:7" x14ac:dyDescent="0.25">
      <c r="A464" s="266" t="s">
        <v>671</v>
      </c>
      <c r="B464" s="284" t="s">
        <v>672</v>
      </c>
      <c r="C464" s="284"/>
      <c r="D464" s="283" t="s">
        <v>673</v>
      </c>
      <c r="E464" s="283"/>
      <c r="F464" s="267">
        <v>1050</v>
      </c>
    </row>
    <row r="465" spans="1:6" x14ac:dyDescent="0.25">
      <c r="A465" s="268"/>
      <c r="B465" s="269"/>
      <c r="C465" s="269"/>
      <c r="D465" s="270"/>
      <c r="E465" s="270"/>
      <c r="F465" s="271"/>
    </row>
    <row r="466" spans="1:6" x14ac:dyDescent="0.25">
      <c r="A466" s="303" t="s">
        <v>674</v>
      </c>
      <c r="B466" s="304"/>
      <c r="C466" s="304"/>
      <c r="D466" s="304"/>
      <c r="E466" s="305"/>
      <c r="F466" s="45"/>
    </row>
    <row r="467" spans="1:6" ht="38.25" x14ac:dyDescent="0.25">
      <c r="A467" s="272" t="s">
        <v>6</v>
      </c>
      <c r="B467" s="306" t="s">
        <v>267</v>
      </c>
      <c r="C467" s="306"/>
      <c r="D467" s="273" t="s">
        <v>675</v>
      </c>
      <c r="E467" s="274" t="s">
        <v>676</v>
      </c>
    </row>
    <row r="468" spans="1:6" x14ac:dyDescent="0.25">
      <c r="A468" s="23" t="s">
        <v>677</v>
      </c>
      <c r="B468" s="281" t="s">
        <v>678</v>
      </c>
      <c r="C468" s="281"/>
      <c r="D468" s="51">
        <v>168.88</v>
      </c>
      <c r="E468" s="220">
        <v>75.06</v>
      </c>
    </row>
    <row r="469" spans="1:6" x14ac:dyDescent="0.25">
      <c r="A469" s="23" t="s">
        <v>679</v>
      </c>
      <c r="B469" s="281" t="s">
        <v>680</v>
      </c>
      <c r="C469" s="281"/>
      <c r="D469" s="51">
        <v>295.52</v>
      </c>
      <c r="E469" s="220">
        <v>131.34</v>
      </c>
    </row>
    <row r="470" spans="1:6" x14ac:dyDescent="0.25">
      <c r="A470" s="293" t="s">
        <v>681</v>
      </c>
      <c r="B470" s="294"/>
      <c r="C470" s="294"/>
      <c r="D470" s="294"/>
      <c r="E470" s="294"/>
      <c r="F470" s="295"/>
    </row>
    <row r="471" spans="1:6" x14ac:dyDescent="0.25">
      <c r="A471" s="18" t="s">
        <v>682</v>
      </c>
      <c r="B471" s="300" t="s">
        <v>683</v>
      </c>
      <c r="C471" s="301"/>
      <c r="D471" s="302" t="s">
        <v>684</v>
      </c>
      <c r="E471" s="302"/>
      <c r="F471" s="275">
        <v>1300</v>
      </c>
    </row>
    <row r="472" spans="1:6" x14ac:dyDescent="0.25">
      <c r="A472" s="293" t="s">
        <v>685</v>
      </c>
      <c r="B472" s="294"/>
      <c r="C472" s="294"/>
      <c r="D472" s="294"/>
      <c r="E472" s="294"/>
      <c r="F472" s="295"/>
    </row>
    <row r="473" spans="1:6" x14ac:dyDescent="0.25">
      <c r="A473" s="23" t="s">
        <v>686</v>
      </c>
      <c r="B473" s="298" t="s">
        <v>687</v>
      </c>
      <c r="C473" s="299"/>
      <c r="D473" s="296" t="s">
        <v>688</v>
      </c>
      <c r="E473" s="296"/>
      <c r="F473" s="220">
        <v>51</v>
      </c>
    </row>
    <row r="474" spans="1:6" x14ac:dyDescent="0.25">
      <c r="A474" s="23" t="s">
        <v>689</v>
      </c>
      <c r="B474" s="298" t="s">
        <v>690</v>
      </c>
      <c r="C474" s="299"/>
      <c r="D474" s="296" t="s">
        <v>688</v>
      </c>
      <c r="E474" s="296"/>
      <c r="F474" s="220">
        <v>66</v>
      </c>
    </row>
    <row r="475" spans="1:6" ht="89.25" x14ac:dyDescent="0.25">
      <c r="A475" s="23" t="s">
        <v>691</v>
      </c>
      <c r="B475" s="276" t="s">
        <v>692</v>
      </c>
      <c r="C475" s="277"/>
      <c r="D475" s="296" t="s">
        <v>688</v>
      </c>
      <c r="E475" s="296"/>
      <c r="F475" s="220">
        <v>21.19</v>
      </c>
    </row>
    <row r="476" spans="1:6" ht="25.5" x14ac:dyDescent="0.25">
      <c r="A476" s="23" t="s">
        <v>693</v>
      </c>
      <c r="B476" s="276" t="s">
        <v>694</v>
      </c>
      <c r="C476" s="277"/>
      <c r="D476" s="296" t="s">
        <v>695</v>
      </c>
      <c r="E476" s="296"/>
      <c r="F476" s="220">
        <v>25.42</v>
      </c>
    </row>
    <row r="477" spans="1:6" x14ac:dyDescent="0.25">
      <c r="A477" s="23" t="s">
        <v>696</v>
      </c>
      <c r="B477" s="297" t="s">
        <v>697</v>
      </c>
      <c r="C477" s="297"/>
      <c r="D477" s="296" t="s">
        <v>698</v>
      </c>
      <c r="E477" s="296"/>
      <c r="F477" s="220">
        <v>59.32</v>
      </c>
    </row>
    <row r="478" spans="1:6" x14ac:dyDescent="0.25">
      <c r="A478" s="23" t="s">
        <v>699</v>
      </c>
      <c r="B478" s="297" t="s">
        <v>700</v>
      </c>
      <c r="C478" s="297"/>
      <c r="D478" s="296" t="s">
        <v>701</v>
      </c>
      <c r="E478" s="296"/>
      <c r="F478" s="220">
        <v>36</v>
      </c>
    </row>
    <row r="479" spans="1:6" x14ac:dyDescent="0.25">
      <c r="A479" s="23" t="s">
        <v>702</v>
      </c>
      <c r="B479" s="281" t="s">
        <v>703</v>
      </c>
      <c r="C479" s="281"/>
      <c r="D479" s="296" t="s">
        <v>704</v>
      </c>
      <c r="E479" s="296"/>
      <c r="F479" s="220">
        <v>7.2</v>
      </c>
    </row>
    <row r="480" spans="1:6" x14ac:dyDescent="0.25">
      <c r="A480" s="23" t="s">
        <v>705</v>
      </c>
      <c r="B480" s="281" t="s">
        <v>706</v>
      </c>
      <c r="C480" s="281"/>
      <c r="D480" s="296" t="s">
        <v>707</v>
      </c>
      <c r="E480" s="296"/>
      <c r="F480" s="27">
        <v>4</v>
      </c>
    </row>
    <row r="481" spans="1:7" x14ac:dyDescent="0.25">
      <c r="A481" s="23" t="s">
        <v>708</v>
      </c>
      <c r="B481" s="281" t="s">
        <v>709</v>
      </c>
      <c r="C481" s="281"/>
      <c r="D481" s="296" t="s">
        <v>707</v>
      </c>
      <c r="E481" s="296"/>
      <c r="F481" s="27">
        <v>10</v>
      </c>
    </row>
    <row r="482" spans="1:7" x14ac:dyDescent="0.25">
      <c r="A482" s="23" t="s">
        <v>710</v>
      </c>
      <c r="B482" s="281" t="s">
        <v>711</v>
      </c>
      <c r="C482" s="281"/>
      <c r="D482" s="282" t="s">
        <v>712</v>
      </c>
      <c r="E482" s="282"/>
      <c r="F482" s="27">
        <v>674.61203352272867</v>
      </c>
      <c r="G482" s="278">
        <v>15000</v>
      </c>
    </row>
    <row r="483" spans="1:7" x14ac:dyDescent="0.25">
      <c r="A483" s="23" t="s">
        <v>713</v>
      </c>
      <c r="B483" s="281" t="s">
        <v>714</v>
      </c>
      <c r="C483" s="281"/>
      <c r="D483" s="282" t="s">
        <v>712</v>
      </c>
      <c r="E483" s="282"/>
      <c r="F483" s="27">
        <v>629.6378979545467</v>
      </c>
      <c r="G483" s="278">
        <v>14000</v>
      </c>
    </row>
    <row r="484" spans="1:7" x14ac:dyDescent="0.25">
      <c r="A484" s="23" t="s">
        <v>715</v>
      </c>
      <c r="B484" s="281" t="s">
        <v>716</v>
      </c>
      <c r="C484" s="281"/>
      <c r="D484" s="282" t="s">
        <v>712</v>
      </c>
      <c r="E484" s="282"/>
      <c r="F484" s="27">
        <v>585.16376238636474</v>
      </c>
      <c r="G484" s="278">
        <v>13000</v>
      </c>
    </row>
    <row r="485" spans="1:7" x14ac:dyDescent="0.25">
      <c r="A485" s="23" t="s">
        <v>717</v>
      </c>
      <c r="B485" s="284" t="s">
        <v>718</v>
      </c>
      <c r="C485" s="284"/>
      <c r="D485" s="283" t="s">
        <v>712</v>
      </c>
      <c r="E485" s="283"/>
      <c r="F485" s="279">
        <v>540.18962681818289</v>
      </c>
      <c r="G485" s="278">
        <v>12000</v>
      </c>
    </row>
    <row r="486" spans="1:7" x14ac:dyDescent="0.25">
      <c r="A486" s="293" t="s">
        <v>719</v>
      </c>
      <c r="B486" s="294"/>
      <c r="C486" s="294"/>
      <c r="D486" s="294"/>
      <c r="E486" s="294"/>
      <c r="F486" s="295"/>
    </row>
    <row r="487" spans="1:7" x14ac:dyDescent="0.25">
      <c r="A487" s="266" t="s">
        <v>715</v>
      </c>
      <c r="B487" s="284" t="s">
        <v>720</v>
      </c>
      <c r="C487" s="284"/>
      <c r="D487" s="283" t="s">
        <v>721</v>
      </c>
      <c r="E487" s="283"/>
      <c r="F487" s="279">
        <v>911.02</v>
      </c>
    </row>
    <row r="488" spans="1:7" x14ac:dyDescent="0.25">
      <c r="A488" s="266" t="s">
        <v>717</v>
      </c>
      <c r="B488" s="284" t="s">
        <v>722</v>
      </c>
      <c r="C488" s="284"/>
      <c r="D488" s="283" t="s">
        <v>721</v>
      </c>
      <c r="E488" s="283"/>
      <c r="F488" s="279">
        <v>1822.04</v>
      </c>
    </row>
    <row r="489" spans="1:7" x14ac:dyDescent="0.25">
      <c r="A489" s="266" t="s">
        <v>723</v>
      </c>
      <c r="B489" s="284" t="s">
        <v>724</v>
      </c>
      <c r="C489" s="284"/>
      <c r="D489" s="283" t="s">
        <v>721</v>
      </c>
      <c r="E489" s="283"/>
      <c r="F489" s="27">
        <v>1366.55</v>
      </c>
    </row>
    <row r="490" spans="1:7" x14ac:dyDescent="0.25">
      <c r="A490" s="266" t="s">
        <v>725</v>
      </c>
      <c r="B490" s="284" t="s">
        <v>726</v>
      </c>
      <c r="C490" s="284"/>
      <c r="D490" s="283" t="s">
        <v>721</v>
      </c>
      <c r="E490" s="283"/>
      <c r="F490" s="27">
        <v>2733.05</v>
      </c>
    </row>
    <row r="491" spans="1:7" x14ac:dyDescent="0.25">
      <c r="A491" s="293" t="s">
        <v>727</v>
      </c>
      <c r="B491" s="294"/>
      <c r="C491" s="294"/>
      <c r="D491" s="294"/>
      <c r="E491" s="294"/>
      <c r="F491" s="295"/>
    </row>
    <row r="492" spans="1:7" x14ac:dyDescent="0.25">
      <c r="A492" s="266" t="s">
        <v>728</v>
      </c>
      <c r="B492" s="284" t="s">
        <v>729</v>
      </c>
      <c r="C492" s="284"/>
      <c r="D492" s="283" t="s">
        <v>721</v>
      </c>
      <c r="E492" s="283"/>
      <c r="F492" s="279">
        <v>4265.07</v>
      </c>
    </row>
    <row r="493" spans="1:7" x14ac:dyDescent="0.25">
      <c r="A493" s="266" t="s">
        <v>730</v>
      </c>
      <c r="B493" s="284" t="s">
        <v>731</v>
      </c>
      <c r="C493" s="284"/>
      <c r="D493" s="283" t="s">
        <v>732</v>
      </c>
      <c r="E493" s="283"/>
      <c r="F493" s="279">
        <v>2100.0500000000002</v>
      </c>
    </row>
    <row r="494" spans="1:7" x14ac:dyDescent="0.25">
      <c r="A494" s="266" t="s">
        <v>733</v>
      </c>
      <c r="B494" s="284" t="s">
        <v>734</v>
      </c>
      <c r="C494" s="284"/>
      <c r="D494" s="285" t="s">
        <v>721</v>
      </c>
      <c r="E494" s="286"/>
      <c r="F494" s="279">
        <v>2101.81</v>
      </c>
    </row>
    <row r="495" spans="1:7" ht="15.75" thickBot="1" x14ac:dyDescent="0.3">
      <c r="A495" s="193" t="s">
        <v>735</v>
      </c>
      <c r="B495" s="291" t="s">
        <v>736</v>
      </c>
      <c r="C495" s="291"/>
      <c r="D495" s="292" t="s">
        <v>721</v>
      </c>
      <c r="E495" s="292"/>
      <c r="F495" s="35">
        <v>832.68</v>
      </c>
    </row>
    <row r="497" spans="1:6" ht="15.75" thickBot="1" x14ac:dyDescent="0.3">
      <c r="A497" s="31" t="s">
        <v>737</v>
      </c>
      <c r="B497" s="291" t="s">
        <v>738</v>
      </c>
      <c r="C497" s="291"/>
      <c r="D497" s="292" t="s">
        <v>739</v>
      </c>
      <c r="E497" s="292"/>
      <c r="F497" s="35">
        <v>64.069999999999993</v>
      </c>
    </row>
    <row r="498" spans="1:6" x14ac:dyDescent="0.25">
      <c r="A498" s="187"/>
      <c r="B498" s="44"/>
      <c r="C498" s="44"/>
      <c r="D498" s="99"/>
      <c r="E498" s="99"/>
      <c r="F498" s="129"/>
    </row>
    <row r="499" spans="1:6" x14ac:dyDescent="0.25">
      <c r="A499" s="187"/>
      <c r="B499" s="44"/>
      <c r="C499" s="44"/>
      <c r="D499" s="99"/>
      <c r="E499" s="129"/>
      <c r="F499" s="129"/>
    </row>
    <row r="500" spans="1:6" ht="18" x14ac:dyDescent="0.25">
      <c r="A500" s="287" t="s">
        <v>740</v>
      </c>
      <c r="B500" s="287"/>
      <c r="C500" s="287"/>
      <c r="D500" s="287"/>
      <c r="E500" s="287"/>
      <c r="F500" s="287"/>
    </row>
    <row r="501" spans="1:6" ht="16.5" thickBot="1" x14ac:dyDescent="0.3">
      <c r="A501" s="288" t="s">
        <v>741</v>
      </c>
      <c r="B501" s="288"/>
      <c r="C501" s="288"/>
      <c r="D501" s="288"/>
      <c r="E501" s="288"/>
      <c r="F501" s="288"/>
    </row>
    <row r="502" spans="1:6" ht="38.25" x14ac:dyDescent="0.25">
      <c r="A502" s="232" t="s">
        <v>6</v>
      </c>
      <c r="B502" s="289" t="s">
        <v>189</v>
      </c>
      <c r="C502" s="289"/>
      <c r="D502" s="290" t="s">
        <v>180</v>
      </c>
      <c r="E502" s="290"/>
      <c r="F502" s="233" t="s">
        <v>603</v>
      </c>
    </row>
    <row r="503" spans="1:6" x14ac:dyDescent="0.25">
      <c r="A503" s="193" t="s">
        <v>742</v>
      </c>
      <c r="B503" s="281" t="s">
        <v>743</v>
      </c>
      <c r="C503" s="281"/>
      <c r="D503" s="282" t="s">
        <v>744</v>
      </c>
      <c r="E503" s="282"/>
      <c r="F503" s="26"/>
    </row>
    <row r="504" spans="1:6" x14ac:dyDescent="0.25">
      <c r="A504" s="193"/>
      <c r="B504" s="281" t="s">
        <v>745</v>
      </c>
      <c r="C504" s="281"/>
      <c r="D504" s="282" t="s">
        <v>744</v>
      </c>
      <c r="E504" s="282"/>
      <c r="F504" s="26">
        <v>62000</v>
      </c>
    </row>
    <row r="505" spans="1:6" x14ac:dyDescent="0.25">
      <c r="A505" s="193"/>
      <c r="B505" s="281" t="s">
        <v>746</v>
      </c>
      <c r="C505" s="281"/>
      <c r="D505" s="282" t="s">
        <v>744</v>
      </c>
      <c r="E505" s="282"/>
      <c r="F505" s="26">
        <v>32500</v>
      </c>
    </row>
    <row r="506" spans="1:6" x14ac:dyDescent="0.25">
      <c r="A506" s="193"/>
      <c r="B506" s="281" t="s">
        <v>747</v>
      </c>
      <c r="C506" s="281"/>
      <c r="D506" s="282" t="s">
        <v>744</v>
      </c>
      <c r="E506" s="282"/>
      <c r="F506" s="26">
        <v>22500</v>
      </c>
    </row>
    <row r="507" spans="1:6" x14ac:dyDescent="0.25">
      <c r="A507" s="193" t="s">
        <v>748</v>
      </c>
      <c r="B507" s="284" t="s">
        <v>749</v>
      </c>
      <c r="C507" s="284"/>
      <c r="D507" s="283" t="s">
        <v>744</v>
      </c>
      <c r="E507" s="283"/>
      <c r="F507" s="279"/>
    </row>
    <row r="508" spans="1:6" x14ac:dyDescent="0.25">
      <c r="A508" s="193"/>
      <c r="B508" s="281" t="s">
        <v>745</v>
      </c>
      <c r="C508" s="281"/>
      <c r="D508" s="283" t="s">
        <v>744</v>
      </c>
      <c r="E508" s="283"/>
      <c r="F508" s="279">
        <v>43000</v>
      </c>
    </row>
    <row r="509" spans="1:6" x14ac:dyDescent="0.25">
      <c r="A509" s="193"/>
      <c r="B509" s="281" t="s">
        <v>746</v>
      </c>
      <c r="C509" s="281"/>
      <c r="D509" s="283" t="s">
        <v>744</v>
      </c>
      <c r="E509" s="283"/>
      <c r="F509" s="279">
        <v>23000</v>
      </c>
    </row>
    <row r="510" spans="1:6" x14ac:dyDescent="0.25">
      <c r="A510" s="193"/>
      <c r="B510" s="281" t="s">
        <v>747</v>
      </c>
      <c r="C510" s="281"/>
      <c r="D510" s="283" t="s">
        <v>744</v>
      </c>
      <c r="E510" s="283"/>
      <c r="F510" s="279">
        <v>17000</v>
      </c>
    </row>
    <row r="511" spans="1:6" x14ac:dyDescent="0.25">
      <c r="A511" s="193" t="s">
        <v>750</v>
      </c>
      <c r="B511" s="284" t="s">
        <v>751</v>
      </c>
      <c r="C511" s="284"/>
      <c r="D511" s="283" t="s">
        <v>752</v>
      </c>
      <c r="E511" s="283"/>
      <c r="F511" s="279">
        <v>7000</v>
      </c>
    </row>
    <row r="512" spans="1:6" x14ac:dyDescent="0.25">
      <c r="A512" s="193" t="s">
        <v>753</v>
      </c>
      <c r="B512" s="284" t="s">
        <v>754</v>
      </c>
      <c r="C512" s="284"/>
      <c r="D512" s="285" t="s">
        <v>744</v>
      </c>
      <c r="E512" s="286"/>
      <c r="F512" s="279">
        <v>2000</v>
      </c>
    </row>
    <row r="513" spans="1:6" ht="15.75" thickBot="1" x14ac:dyDescent="0.3">
      <c r="A513" s="193" t="s">
        <v>755</v>
      </c>
      <c r="B513" s="281" t="s">
        <v>756</v>
      </c>
      <c r="C513" s="281"/>
      <c r="D513" s="282" t="s">
        <v>752</v>
      </c>
      <c r="E513" s="282"/>
      <c r="F513" s="35">
        <v>7000</v>
      </c>
    </row>
    <row r="514" spans="1:6" ht="15.75" thickBot="1" x14ac:dyDescent="0.3">
      <c r="A514" s="193" t="s">
        <v>757</v>
      </c>
      <c r="B514" s="281" t="s">
        <v>758</v>
      </c>
      <c r="C514" s="281"/>
      <c r="D514" s="282" t="s">
        <v>752</v>
      </c>
      <c r="E514" s="282"/>
      <c r="F514" s="35">
        <v>7080</v>
      </c>
    </row>
  </sheetData>
  <mergeCells count="450">
    <mergeCell ref="D238:F238"/>
    <mergeCell ref="B241:G241"/>
    <mergeCell ref="B242:F242"/>
    <mergeCell ref="B243:F243"/>
    <mergeCell ref="B36:C36"/>
    <mergeCell ref="C37:C43"/>
    <mergeCell ref="A52:G52"/>
    <mergeCell ref="A53:A54"/>
    <mergeCell ref="B53:C54"/>
    <mergeCell ref="D53:E53"/>
    <mergeCell ref="F53:G54"/>
    <mergeCell ref="B58:C58"/>
    <mergeCell ref="F58:G58"/>
    <mergeCell ref="B60:G60"/>
    <mergeCell ref="B61:G61"/>
    <mergeCell ref="A63:F63"/>
    <mergeCell ref="C64:D64"/>
    <mergeCell ref="E64:F64"/>
    <mergeCell ref="B55:C55"/>
    <mergeCell ref="F55:G55"/>
    <mergeCell ref="B56:C56"/>
    <mergeCell ref="F56:G56"/>
    <mergeCell ref="B57:C57"/>
    <mergeCell ref="F57:G57"/>
    <mergeCell ref="A4:G4"/>
    <mergeCell ref="A6:G6"/>
    <mergeCell ref="D7:E7"/>
    <mergeCell ref="F7:G7"/>
    <mergeCell ref="A8:A9"/>
    <mergeCell ref="B8:B9"/>
    <mergeCell ref="C8:C9"/>
    <mergeCell ref="D8:E8"/>
    <mergeCell ref="F8:G8"/>
    <mergeCell ref="A73:A74"/>
    <mergeCell ref="C73:C74"/>
    <mergeCell ref="D73:E73"/>
    <mergeCell ref="F73:G73"/>
    <mergeCell ref="B83:G83"/>
    <mergeCell ref="B84:G84"/>
    <mergeCell ref="A65:A66"/>
    <mergeCell ref="C65:D65"/>
    <mergeCell ref="E65:F65"/>
    <mergeCell ref="A71:G71"/>
    <mergeCell ref="D72:E72"/>
    <mergeCell ref="F72:G72"/>
    <mergeCell ref="B93:F93"/>
    <mergeCell ref="A95:F95"/>
    <mergeCell ref="B96:C96"/>
    <mergeCell ref="B97:C97"/>
    <mergeCell ref="B98:C98"/>
    <mergeCell ref="B99:C99"/>
    <mergeCell ref="B85:G85"/>
    <mergeCell ref="B86:G86"/>
    <mergeCell ref="B88:F88"/>
    <mergeCell ref="D89:E89"/>
    <mergeCell ref="D90:E90"/>
    <mergeCell ref="D91:E91"/>
    <mergeCell ref="B108:F108"/>
    <mergeCell ref="B109:F109"/>
    <mergeCell ref="B110:F110"/>
    <mergeCell ref="A111:F111"/>
    <mergeCell ref="A112:F112"/>
    <mergeCell ref="A113:F113"/>
    <mergeCell ref="B100:C100"/>
    <mergeCell ref="B101:C101"/>
    <mergeCell ref="B102:C102"/>
    <mergeCell ref="B103:C103"/>
    <mergeCell ref="B104:C104"/>
    <mergeCell ref="B107:F107"/>
    <mergeCell ref="A137:G137"/>
    <mergeCell ref="B143:G143"/>
    <mergeCell ref="B144:G144"/>
    <mergeCell ref="B145:G145"/>
    <mergeCell ref="B146:G146"/>
    <mergeCell ref="B147:G147"/>
    <mergeCell ref="A120:F120"/>
    <mergeCell ref="B127:F127"/>
    <mergeCell ref="B128:F128"/>
    <mergeCell ref="B129:F129"/>
    <mergeCell ref="B130:F130"/>
    <mergeCell ref="A131:G131"/>
    <mergeCell ref="D155:E155"/>
    <mergeCell ref="F155:G155"/>
    <mergeCell ref="A157:G157"/>
    <mergeCell ref="D159:E159"/>
    <mergeCell ref="F159:G159"/>
    <mergeCell ref="D160:E160"/>
    <mergeCell ref="F160:G160"/>
    <mergeCell ref="A149:G149"/>
    <mergeCell ref="A150:G150"/>
    <mergeCell ref="A151:G151"/>
    <mergeCell ref="D153:E153"/>
    <mergeCell ref="F153:G153"/>
    <mergeCell ref="D154:E154"/>
    <mergeCell ref="F154:G154"/>
    <mergeCell ref="D164:E164"/>
    <mergeCell ref="F164:G164"/>
    <mergeCell ref="D165:E165"/>
    <mergeCell ref="F165:G165"/>
    <mergeCell ref="B167:G167"/>
    <mergeCell ref="B168:G168"/>
    <mergeCell ref="D161:E161"/>
    <mergeCell ref="F161:G161"/>
    <mergeCell ref="D162:E162"/>
    <mergeCell ref="F162:G162"/>
    <mergeCell ref="D163:E163"/>
    <mergeCell ref="F163:G163"/>
    <mergeCell ref="D175:E175"/>
    <mergeCell ref="F175:G175"/>
    <mergeCell ref="D176:E176"/>
    <mergeCell ref="F176:G176"/>
    <mergeCell ref="D177:E177"/>
    <mergeCell ref="F177:G177"/>
    <mergeCell ref="B169:G169"/>
    <mergeCell ref="B170:G170"/>
    <mergeCell ref="B171:G171"/>
    <mergeCell ref="B172:G172"/>
    <mergeCell ref="B173:G173"/>
    <mergeCell ref="B174:G174"/>
    <mergeCell ref="D183:E183"/>
    <mergeCell ref="F183:G183"/>
    <mergeCell ref="D184:E184"/>
    <mergeCell ref="F184:G184"/>
    <mergeCell ref="B186:G186"/>
    <mergeCell ref="B188:G188"/>
    <mergeCell ref="B179:G179"/>
    <mergeCell ref="B180:G180"/>
    <mergeCell ref="D181:E181"/>
    <mergeCell ref="F181:G181"/>
    <mergeCell ref="D182:E182"/>
    <mergeCell ref="F182:G182"/>
    <mergeCell ref="A195:F195"/>
    <mergeCell ref="A196:A197"/>
    <mergeCell ref="B196:B197"/>
    <mergeCell ref="C196:D196"/>
    <mergeCell ref="E196:F196"/>
    <mergeCell ref="C197:D197"/>
    <mergeCell ref="E197:F197"/>
    <mergeCell ref="D189:E189"/>
    <mergeCell ref="F189:G189"/>
    <mergeCell ref="D190:E190"/>
    <mergeCell ref="F190:G190"/>
    <mergeCell ref="A192:F192"/>
    <mergeCell ref="A193:F193"/>
    <mergeCell ref="B203:F203"/>
    <mergeCell ref="B204:F204"/>
    <mergeCell ref="B205:F205"/>
    <mergeCell ref="A207:F207"/>
    <mergeCell ref="A208:A209"/>
    <mergeCell ref="B208:C209"/>
    <mergeCell ref="D208:F208"/>
    <mergeCell ref="E209:F209"/>
    <mergeCell ref="C198:D198"/>
    <mergeCell ref="E198:F198"/>
    <mergeCell ref="C199:D199"/>
    <mergeCell ref="E199:F199"/>
    <mergeCell ref="B201:F201"/>
    <mergeCell ref="B202:F202"/>
    <mergeCell ref="B213:C213"/>
    <mergeCell ref="E213:F213"/>
    <mergeCell ref="B215:G215"/>
    <mergeCell ref="B216:G216"/>
    <mergeCell ref="B217:G217"/>
    <mergeCell ref="B218:F218"/>
    <mergeCell ref="B210:C210"/>
    <mergeCell ref="E210:F210"/>
    <mergeCell ref="B211:C211"/>
    <mergeCell ref="E211:F211"/>
    <mergeCell ref="B212:C212"/>
    <mergeCell ref="E212:F212"/>
    <mergeCell ref="B245:F245"/>
    <mergeCell ref="B246:F246"/>
    <mergeCell ref="A248:F248"/>
    <mergeCell ref="A250:A252"/>
    <mergeCell ref="B250:B252"/>
    <mergeCell ref="C250:F250"/>
    <mergeCell ref="C251:D251"/>
    <mergeCell ref="E251:F251"/>
    <mergeCell ref="B219:F219"/>
    <mergeCell ref="B220:F220"/>
    <mergeCell ref="B221:G221"/>
    <mergeCell ref="B222:F222"/>
    <mergeCell ref="B231:G231"/>
    <mergeCell ref="B244:G244"/>
    <mergeCell ref="A233:F233"/>
    <mergeCell ref="A234:A235"/>
    <mergeCell ref="B234:C235"/>
    <mergeCell ref="D234:F234"/>
    <mergeCell ref="D235:F235"/>
    <mergeCell ref="B236:C236"/>
    <mergeCell ref="D236:F236"/>
    <mergeCell ref="B237:C237"/>
    <mergeCell ref="D237:F237"/>
    <mergeCell ref="B238:C238"/>
    <mergeCell ref="A263:A264"/>
    <mergeCell ref="B263:C264"/>
    <mergeCell ref="D263:F263"/>
    <mergeCell ref="E264:F264"/>
    <mergeCell ref="B265:C265"/>
    <mergeCell ref="E265:F265"/>
    <mergeCell ref="B257:G257"/>
    <mergeCell ref="B258:G258"/>
    <mergeCell ref="B259:G259"/>
    <mergeCell ref="B260:F260"/>
    <mergeCell ref="B261:F261"/>
    <mergeCell ref="A262:F262"/>
    <mergeCell ref="B269:F269"/>
    <mergeCell ref="B270:G270"/>
    <mergeCell ref="B271:F271"/>
    <mergeCell ref="B272:F272"/>
    <mergeCell ref="B273:F273"/>
    <mergeCell ref="B274:G274"/>
    <mergeCell ref="B266:C266"/>
    <mergeCell ref="E266:F266"/>
    <mergeCell ref="B267:C267"/>
    <mergeCell ref="E267:F267"/>
    <mergeCell ref="B268:C268"/>
    <mergeCell ref="E268:F268"/>
    <mergeCell ref="B281:C281"/>
    <mergeCell ref="E281:F281"/>
    <mergeCell ref="B282:C282"/>
    <mergeCell ref="E282:F282"/>
    <mergeCell ref="A284:F284"/>
    <mergeCell ref="B285:C285"/>
    <mergeCell ref="A276:F276"/>
    <mergeCell ref="A278:A279"/>
    <mergeCell ref="B278:C279"/>
    <mergeCell ref="D278:F278"/>
    <mergeCell ref="E279:F279"/>
    <mergeCell ref="B280:C280"/>
    <mergeCell ref="E280:F280"/>
    <mergeCell ref="A295:E295"/>
    <mergeCell ref="B296:C296"/>
    <mergeCell ref="B297:C297"/>
    <mergeCell ref="B298:C298"/>
    <mergeCell ref="B299:C299"/>
    <mergeCell ref="B300:C300"/>
    <mergeCell ref="B286:C286"/>
    <mergeCell ref="B287:C287"/>
    <mergeCell ref="B289:D289"/>
    <mergeCell ref="B290:F290"/>
    <mergeCell ref="A292:E292"/>
    <mergeCell ref="A293:E293"/>
    <mergeCell ref="B308:C308"/>
    <mergeCell ref="B309:C309"/>
    <mergeCell ref="B310:C310"/>
    <mergeCell ref="B311:C311"/>
    <mergeCell ref="B312:C312"/>
    <mergeCell ref="B313:C313"/>
    <mergeCell ref="B301:C301"/>
    <mergeCell ref="B302:C302"/>
    <mergeCell ref="B303:C303"/>
    <mergeCell ref="B304:C304"/>
    <mergeCell ref="B305:C305"/>
    <mergeCell ref="A307:E307"/>
    <mergeCell ref="B320:C320"/>
    <mergeCell ref="B321:C321"/>
    <mergeCell ref="B322:C322"/>
    <mergeCell ref="B323:C323"/>
    <mergeCell ref="A325:E325"/>
    <mergeCell ref="B326:C326"/>
    <mergeCell ref="B314:C314"/>
    <mergeCell ref="B315:C315"/>
    <mergeCell ref="B316:C316"/>
    <mergeCell ref="B317:C317"/>
    <mergeCell ref="B318:C318"/>
    <mergeCell ref="B319:C319"/>
    <mergeCell ref="B333:C333"/>
    <mergeCell ref="B334:C334"/>
    <mergeCell ref="B335:C335"/>
    <mergeCell ref="B336:C336"/>
    <mergeCell ref="B337:C337"/>
    <mergeCell ref="B338:C338"/>
    <mergeCell ref="B327:C327"/>
    <mergeCell ref="B328:C328"/>
    <mergeCell ref="B329:C329"/>
    <mergeCell ref="B330:C330"/>
    <mergeCell ref="B331:C331"/>
    <mergeCell ref="B332:C332"/>
    <mergeCell ref="B346:C346"/>
    <mergeCell ref="B347:C347"/>
    <mergeCell ref="B348:C348"/>
    <mergeCell ref="B349:C349"/>
    <mergeCell ref="B350:C350"/>
    <mergeCell ref="B351:C351"/>
    <mergeCell ref="B339:C339"/>
    <mergeCell ref="B340:C340"/>
    <mergeCell ref="B341:C341"/>
    <mergeCell ref="B342:C342"/>
    <mergeCell ref="B343:C343"/>
    <mergeCell ref="A345:E345"/>
    <mergeCell ref="B358:C358"/>
    <mergeCell ref="B359:C359"/>
    <mergeCell ref="B360:C360"/>
    <mergeCell ref="B361:C361"/>
    <mergeCell ref="B362:C362"/>
    <mergeCell ref="B363:C363"/>
    <mergeCell ref="B352:C352"/>
    <mergeCell ref="B353:C353"/>
    <mergeCell ref="B354:C354"/>
    <mergeCell ref="B355:C355"/>
    <mergeCell ref="B356:C356"/>
    <mergeCell ref="B357:C357"/>
    <mergeCell ref="A373:E373"/>
    <mergeCell ref="A374:F374"/>
    <mergeCell ref="A375:F375"/>
    <mergeCell ref="A376:F376"/>
    <mergeCell ref="A377:A378"/>
    <mergeCell ref="B377:C378"/>
    <mergeCell ref="D377:D378"/>
    <mergeCell ref="E377:E378"/>
    <mergeCell ref="B364:C364"/>
    <mergeCell ref="B365:C365"/>
    <mergeCell ref="A367:E367"/>
    <mergeCell ref="D368:E368"/>
    <mergeCell ref="D369:E369"/>
    <mergeCell ref="A372:E372"/>
    <mergeCell ref="B387:F387"/>
    <mergeCell ref="B388:F388"/>
    <mergeCell ref="B389:F389"/>
    <mergeCell ref="B390:G390"/>
    <mergeCell ref="B391:F391"/>
    <mergeCell ref="A401:F401"/>
    <mergeCell ref="B379:C379"/>
    <mergeCell ref="B380:C380"/>
    <mergeCell ref="B381:C381"/>
    <mergeCell ref="B384:G384"/>
    <mergeCell ref="B385:G385"/>
    <mergeCell ref="B386:G386"/>
    <mergeCell ref="B409:C409"/>
    <mergeCell ref="B410:C410"/>
    <mergeCell ref="B411:C411"/>
    <mergeCell ref="B412:C412"/>
    <mergeCell ref="B413:C413"/>
    <mergeCell ref="B415:G415"/>
    <mergeCell ref="B402:C402"/>
    <mergeCell ref="B403:C403"/>
    <mergeCell ref="B404:C404"/>
    <mergeCell ref="A406:G406"/>
    <mergeCell ref="A407:G407"/>
    <mergeCell ref="B408:C408"/>
    <mergeCell ref="B439:C439"/>
    <mergeCell ref="B440:C440"/>
    <mergeCell ref="B441:C441"/>
    <mergeCell ref="B445:C445"/>
    <mergeCell ref="B449:C449"/>
    <mergeCell ref="B450:C450"/>
    <mergeCell ref="A417:F417"/>
    <mergeCell ref="A418:F418"/>
    <mergeCell ref="B419:C419"/>
    <mergeCell ref="B420:C420"/>
    <mergeCell ref="B424:C424"/>
    <mergeCell ref="B438:C438"/>
    <mergeCell ref="B459:C459"/>
    <mergeCell ref="D459:E459"/>
    <mergeCell ref="A460:F460"/>
    <mergeCell ref="B461:C461"/>
    <mergeCell ref="D461:E461"/>
    <mergeCell ref="B462:C462"/>
    <mergeCell ref="D462:E462"/>
    <mergeCell ref="B451:C451"/>
    <mergeCell ref="B454:F454"/>
    <mergeCell ref="B455:F455"/>
    <mergeCell ref="B456:F456"/>
    <mergeCell ref="A457:F457"/>
    <mergeCell ref="A458:F458"/>
    <mergeCell ref="B468:C468"/>
    <mergeCell ref="B469:C469"/>
    <mergeCell ref="A470:F470"/>
    <mergeCell ref="B471:C471"/>
    <mergeCell ref="D471:E471"/>
    <mergeCell ref="A472:F472"/>
    <mergeCell ref="B463:C463"/>
    <mergeCell ref="D463:E463"/>
    <mergeCell ref="B464:C464"/>
    <mergeCell ref="D464:E464"/>
    <mergeCell ref="A466:E466"/>
    <mergeCell ref="B467:C467"/>
    <mergeCell ref="B477:C477"/>
    <mergeCell ref="D477:E477"/>
    <mergeCell ref="B478:C478"/>
    <mergeCell ref="D478:E478"/>
    <mergeCell ref="B479:C479"/>
    <mergeCell ref="D479:E479"/>
    <mergeCell ref="B473:C473"/>
    <mergeCell ref="D473:E473"/>
    <mergeCell ref="B474:C474"/>
    <mergeCell ref="D474:E474"/>
    <mergeCell ref="D475:E475"/>
    <mergeCell ref="D476:E476"/>
    <mergeCell ref="B483:C483"/>
    <mergeCell ref="D483:E483"/>
    <mergeCell ref="B484:C484"/>
    <mergeCell ref="D484:E484"/>
    <mergeCell ref="B485:C485"/>
    <mergeCell ref="D485:E485"/>
    <mergeCell ref="B480:C480"/>
    <mergeCell ref="D480:E480"/>
    <mergeCell ref="B481:C481"/>
    <mergeCell ref="D481:E481"/>
    <mergeCell ref="B482:C482"/>
    <mergeCell ref="D482:E482"/>
    <mergeCell ref="B490:C490"/>
    <mergeCell ref="D490:E490"/>
    <mergeCell ref="A491:F491"/>
    <mergeCell ref="B492:C492"/>
    <mergeCell ref="D492:E492"/>
    <mergeCell ref="B493:C493"/>
    <mergeCell ref="D493:E493"/>
    <mergeCell ref="A486:F486"/>
    <mergeCell ref="B487:C487"/>
    <mergeCell ref="D487:E487"/>
    <mergeCell ref="B488:C488"/>
    <mergeCell ref="D488:E488"/>
    <mergeCell ref="B489:C489"/>
    <mergeCell ref="D489:E489"/>
    <mergeCell ref="A500:F500"/>
    <mergeCell ref="A501:F501"/>
    <mergeCell ref="B502:C502"/>
    <mergeCell ref="D502:E502"/>
    <mergeCell ref="B503:C503"/>
    <mergeCell ref="D503:E503"/>
    <mergeCell ref="B494:C494"/>
    <mergeCell ref="D494:E494"/>
    <mergeCell ref="B495:C495"/>
    <mergeCell ref="D495:E495"/>
    <mergeCell ref="B497:C497"/>
    <mergeCell ref="D497:E497"/>
    <mergeCell ref="B507:C507"/>
    <mergeCell ref="D507:E507"/>
    <mergeCell ref="B508:C508"/>
    <mergeCell ref="D508:E508"/>
    <mergeCell ref="B509:C509"/>
    <mergeCell ref="D509:E509"/>
    <mergeCell ref="B504:C504"/>
    <mergeCell ref="D504:E504"/>
    <mergeCell ref="B505:C505"/>
    <mergeCell ref="D505:E505"/>
    <mergeCell ref="B506:C506"/>
    <mergeCell ref="D506:E506"/>
    <mergeCell ref="B513:C513"/>
    <mergeCell ref="D513:E513"/>
    <mergeCell ref="B514:C514"/>
    <mergeCell ref="D514:E514"/>
    <mergeCell ref="B510:C510"/>
    <mergeCell ref="D510:E510"/>
    <mergeCell ref="B511:C511"/>
    <mergeCell ref="D511:E511"/>
    <mergeCell ref="B512:C512"/>
    <mergeCell ref="D512:E5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2018-09-18T06:38:35Z</dcterms:modified>
</cp:coreProperties>
</file>