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definedNames>
    <definedName name="_xlnm.Print_Area" localSheetId="1">Лист2!$A$1:$G$41</definedName>
  </definedNames>
  <calcPr calcId="124519"/>
</workbook>
</file>

<file path=xl/calcChain.xml><?xml version="1.0" encoding="utf-8"?>
<calcChain xmlns="http://schemas.openxmlformats.org/spreadsheetml/2006/main">
  <c r="G438" i="1"/>
  <c r="G437"/>
  <c r="G436"/>
  <c r="G435"/>
  <c r="G434"/>
  <c r="G433"/>
  <c r="G432"/>
  <c r="G431"/>
  <c r="G430"/>
  <c r="G429"/>
  <c r="G428"/>
  <c r="G427"/>
  <c r="G426"/>
  <c r="G425"/>
  <c r="G424"/>
  <c r="G423"/>
  <c r="G422"/>
  <c r="G421"/>
  <c r="G420"/>
  <c r="G419"/>
  <c r="G418"/>
  <c r="G417"/>
  <c r="G416"/>
  <c r="G415"/>
  <c r="G414"/>
  <c r="G413"/>
  <c r="G412"/>
  <c r="G411"/>
  <c r="F97"/>
  <c r="E81"/>
  <c r="E80"/>
  <c r="E79"/>
  <c r="E78"/>
  <c r="E77"/>
  <c r="E76"/>
  <c r="E75"/>
  <c r="D69"/>
  <c r="D68"/>
  <c r="E58"/>
  <c r="E57"/>
  <c r="E56"/>
  <c r="E55"/>
</calcChain>
</file>

<file path=xl/sharedStrings.xml><?xml version="1.0" encoding="utf-8"?>
<sst xmlns="http://schemas.openxmlformats.org/spreadsheetml/2006/main" count="1164" uniqueCount="747">
  <si>
    <t>РАЗДЕЛ №1</t>
  </si>
  <si>
    <t>1.1 Аккордные ставки плат за производство погрузо - разгрузочных работ</t>
  </si>
  <si>
    <t xml:space="preserve"> </t>
  </si>
  <si>
    <t>(в руб за 1-ну тонну)</t>
  </si>
  <si>
    <t>№ прейскуранта</t>
  </si>
  <si>
    <t>Наименование груза</t>
  </si>
  <si>
    <t>Номер груза единой тарифно-статистической номенклатуры грузов </t>
  </si>
  <si>
    <t>Категория аккордных ставок для внешнеторговой деятельности</t>
  </si>
  <si>
    <t>Категория аккордных ставок для каботажных грузов</t>
  </si>
  <si>
    <t>1 </t>
  </si>
  <si>
    <t>3 </t>
  </si>
  <si>
    <t>1.1.1</t>
  </si>
  <si>
    <t>Зерно и семена: погрузка навалом</t>
  </si>
  <si>
    <t>011 - 018 </t>
  </si>
  <si>
    <t>1.1.2</t>
  </si>
  <si>
    <t>Зерно и семена:выгрузка навалом</t>
  </si>
  <si>
    <t>1.1.3</t>
  </si>
  <si>
    <t>Пищевые грузы (соль, сахар-сырец, жмых, комбикорм, отруби и др.) навалом </t>
  </si>
  <si>
    <t>521, 531, 542 </t>
  </si>
  <si>
    <t>1.1.4</t>
  </si>
  <si>
    <t>Руда металлическая навалом </t>
  </si>
  <si>
    <t>141, 142, 151 - 153, 341 </t>
  </si>
  <si>
    <t>1.1.5</t>
  </si>
  <si>
    <t>Уголь, сланец, шихта, торф навалом </t>
  </si>
  <si>
    <t>161, 181, 182, 191 </t>
  </si>
  <si>
    <t>1.1.6</t>
  </si>
  <si>
    <t>Кокс </t>
  </si>
  <si>
    <t>171 </t>
  </si>
  <si>
    <t>1.1.7</t>
  </si>
  <si>
    <t>Песок навалом</t>
  </si>
  <si>
    <t>231, 242 </t>
  </si>
  <si>
    <t>1.1.8</t>
  </si>
  <si>
    <t>Другие МСМ </t>
  </si>
  <si>
    <t>231 - 236, 241, 242, 244, 245, 263, 264, 271, 281, 291 </t>
  </si>
  <si>
    <t>1.1.9</t>
  </si>
  <si>
    <t>Продукция химической промышленности (навалом) </t>
  </si>
  <si>
    <t>431, 433-436, 486 </t>
  </si>
  <si>
    <t>1.1.10</t>
  </si>
  <si>
    <t>Грузы в мешках, до 30 кг включительно </t>
  </si>
  <si>
    <t>011 - 018, 021 - 024, 041, 043, 044, 054, 074, 078, 103, 153, 171, 182, 231 - 233, 241, 242, 244, 245, 261, 263, 264, 266, 281, 291, 292, 303, 304, 433 - 436, 452 - 454, 461, 464, 466, 474, 475, 482 - 486, 491, 492, 496 - 498, 501 - 505, 514 - 516, 521, 531, 541, 542, 561, 564, 573, 582, 583, 601, 626, 653, 692, 693</t>
  </si>
  <si>
    <t>1.1.11</t>
  </si>
  <si>
    <t>Грузы в мешках, свыше 30 кг </t>
  </si>
  <si>
    <t>1.1.12</t>
  </si>
  <si>
    <t>Бананы, цитрусовые, плодоовощи и другие легковесные, очень объемные и требующие осторожной перевозки грузы в ящиках, связках</t>
  </si>
  <si>
    <t>041 - 044, 051 - 053, 075, 582, 583 </t>
  </si>
  <si>
    <t>1.1.13</t>
  </si>
  <si>
    <t>Грузы в ящиках и без упаковки, до 250 кг включительно </t>
  </si>
  <si>
    <t xml:space="preserve">061 - 063, 078, 121, 125 - 127, 132, 133, 182, 226, 243, 251 - 256, 261 - 268, 301 - 304, 331, 351, 361, 362, 371, 381, 391, 401 - 405, 411 - 418, 433, 436, 441 - 443, 451-453, 461, 462, 464, 466, 473, 475, 481, 483 - 487, 491 - 498, 503, 511 - 517, 521, 531, 551-556, 561-564, 571-573, 581, 584, 591-595, 622-626, 631-635, 641, 651-654, 661, 662, 671, 681-685, 691-693 </t>
  </si>
  <si>
    <t>1.1.14</t>
  </si>
  <si>
    <t>Грузы в ящиках и без упаковки, 251 - 3000 кг </t>
  </si>
  <si>
    <t>061, 063, 078, 121, 125, 127, 132, 133, 182, 226, 243, 251 - 256, 261 - 268, 301 - 304, 331, 351, 361, 362, 371, 381, 391, 401 - 405, 411 - 418, 421,433,436,441-443,451-453, 461, 462, 464, 466, 473, 475, 481, 483-487, 491-498, 503, 511-517, 521, 531, 551-556, 561-564, 571-573, 581-584, 591-595, 622-626, 631-635, 641, 651-654, 661-662, 611, 681-685, 691 - 693 </t>
  </si>
  <si>
    <t>1.1.15</t>
  </si>
  <si>
    <t>Грузы в ящиках и без упаковки, 3001 кг и больше </t>
  </si>
  <si>
    <t>121, 251, 256, 351, 361, 362, 371, 381, 391, 401, 404, 405, 412, 414, 415, 416, 421 - 423, 693 </t>
  </si>
  <si>
    <t>1.1.16</t>
  </si>
  <si>
    <t>Грузы в пачках и тюках, до 250 кг включительно </t>
  </si>
  <si>
    <r>
      <t xml:space="preserve">031, 071 - 073, 076, 077, </t>
    </r>
    <r>
      <rPr>
        <sz val="7"/>
        <color indexed="10"/>
        <rFont val="Arial"/>
        <family val="2"/>
        <charset val="204"/>
      </rPr>
      <t xml:space="preserve">131, </t>
    </r>
    <r>
      <rPr>
        <sz val="7"/>
        <color indexed="8"/>
        <rFont val="Arial"/>
        <family val="2"/>
        <charset val="204"/>
      </rPr>
      <t>261, 451, 463, 611, 621 - 626, 631 - 635, 641, 651 - 653, 682, 692, 693 </t>
    </r>
  </si>
  <si>
    <t>1.1.17</t>
  </si>
  <si>
    <t xml:space="preserve"> То  же, свыше 250 кг </t>
  </si>
  <si>
    <t>031, 076, 077, 131, 261, 263, 264, 451, 463, 611, 621 - 626, 631 - 635, 641, 651 - 653, 682, 692, 693 </t>
  </si>
  <si>
    <t>1.1.18</t>
  </si>
  <si>
    <t>Бумага и картон в рулонах, до 500 кг включительно </t>
  </si>
  <si>
    <t>132, 252 </t>
  </si>
  <si>
    <t>1.1.19</t>
  </si>
  <si>
    <t xml:space="preserve"> То же, свыше 500 кг </t>
  </si>
  <si>
    <t>1.1.20</t>
  </si>
  <si>
    <t>Грузы катно-бочковые, до 80 кг включительно </t>
  </si>
  <si>
    <t>151, 201, 211 - 215, 221 - 225, 246, 292, 432, 433, 441, 452, 461, 464 - 466, 471, 472, 475, 481 - 487, 491 - 498, 514, 515, 553, 554, 556, 561, 563, 564, 571 - 574, 581, 591 - 594, 601, 602, 693 </t>
  </si>
  <si>
    <t>1.1.21</t>
  </si>
  <si>
    <t xml:space="preserve"> То же, свыше 80 кг </t>
  </si>
  <si>
    <t>1.1.22</t>
  </si>
  <si>
    <t>Тарно-штучные грузы на паллетах, биг-беги </t>
  </si>
  <si>
    <t>Любой номер груза </t>
  </si>
  <si>
    <t>1.1.23</t>
  </si>
  <si>
    <t>Чугун в чушках </t>
  </si>
  <si>
    <t>311 </t>
  </si>
  <si>
    <t>1.1.24</t>
  </si>
  <si>
    <t>Металлы цветные в болванках, слитках, чушках, металл не в деле, в пачках, листах, кругах, до 250 кг включительно </t>
  </si>
  <si>
    <t>331, 332 </t>
  </si>
  <si>
    <t>1.1.25</t>
  </si>
  <si>
    <t>Металлы цветные в болванках, слитках, чушках, металл не в деле, в пачках, листах, кругах, свыше 250 кг </t>
  </si>
  <si>
    <t>1.1.26                 в том числе</t>
  </si>
  <si>
    <t>Металлы черные не в деле, в болванках, слитках, чушках, пачках, листах, кругах, прокат черных металлов (трубы, рельсы, балки, швеллеры, другие виды проката черных металлов) </t>
  </si>
  <si>
    <t>а)</t>
  </si>
  <si>
    <t>Сталь листовая без упаковки </t>
  </si>
  <si>
    <t>312 - 315, 321 - 324 </t>
  </si>
  <si>
    <t>б)</t>
  </si>
  <si>
    <t>Трубы </t>
  </si>
  <si>
    <t>в)</t>
  </si>
  <si>
    <t>Катанка </t>
  </si>
  <si>
    <t>г)</t>
  </si>
  <si>
    <t>Слябы, заготовка, арматура, другой прокат </t>
  </si>
  <si>
    <t>д)</t>
  </si>
  <si>
    <t>Сталь в рулонах, пачках, пакетах </t>
  </si>
  <si>
    <t>е)</t>
  </si>
  <si>
    <t>Ферросплавы навалом в чушках </t>
  </si>
  <si>
    <t>ж)</t>
  </si>
  <si>
    <t>Ферросплавы навалом не в чушках </t>
  </si>
  <si>
    <t>1.1.27</t>
  </si>
  <si>
    <t>Лом черных и цветных металлов навалом </t>
  </si>
  <si>
    <t>316, 333 </t>
  </si>
  <si>
    <t>1.1.28</t>
  </si>
  <si>
    <t>Лес круглый </t>
  </si>
  <si>
    <t>081, 082 </t>
  </si>
  <si>
    <t>1.1.29</t>
  </si>
  <si>
    <t>Лес пиленый </t>
  </si>
  <si>
    <t>091, 092, 093 </t>
  </si>
  <si>
    <t>1.1.30</t>
  </si>
  <si>
    <t>Другая продукция лесной и деревообрабатывающей промышленности </t>
  </si>
  <si>
    <t>111, 112, 121 - 125, 094, 101, 102, 103 </t>
  </si>
  <si>
    <t>1.1.31</t>
  </si>
  <si>
    <t>Консервы, пресервы  в любой таре</t>
  </si>
  <si>
    <t>1.1.32</t>
  </si>
  <si>
    <t>Мука рыбная в мешках до 30 кг</t>
  </si>
  <si>
    <t>1.1.33</t>
  </si>
  <si>
    <t>Грузы гранулированные и мелкодробленые в мешках, до 30 кг </t>
  </si>
  <si>
    <t>1.1.34</t>
  </si>
  <si>
    <t>Жир рыбный (в бочках)</t>
  </si>
  <si>
    <t xml:space="preserve">  Плата за использование причалов порта при перевалке грузов силами и средствами клиентов </t>
  </si>
  <si>
    <t>Цель стоянки</t>
  </si>
  <si>
    <t>За 1 тонну груза</t>
  </si>
  <si>
    <t>Примечание</t>
  </si>
  <si>
    <t>Суда внешнеторговой деятельности,          (руб.)</t>
  </si>
  <si>
    <t>Суда каботажного плавания, (руб.)</t>
  </si>
  <si>
    <t>1.1.35</t>
  </si>
  <si>
    <t>Перевалка грузов, за исключением: цемента навалом, рыбы (рыбопродукции), нефти и нефтепродуктов</t>
  </si>
  <si>
    <t>причалы порта                              (за исключением № 210; 238)</t>
  </si>
  <si>
    <t>1.1.36</t>
  </si>
  <si>
    <t>Перевалка цемента навалом</t>
  </si>
  <si>
    <t>причал, в соответствии с ВТИП</t>
  </si>
  <si>
    <t>1.1.37</t>
  </si>
  <si>
    <t>Перевалка рыбы (рыбопродукции)</t>
  </si>
  <si>
    <t xml:space="preserve">причалы №  213; 214; 215; 231; 265                        </t>
  </si>
  <si>
    <t>1.1.38</t>
  </si>
  <si>
    <t>Перевалка нефти и нефтепродуктов</t>
  </si>
  <si>
    <t>причал № 238</t>
  </si>
  <si>
    <t>Примечание:</t>
  </si>
  <si>
    <t>1</t>
  </si>
  <si>
    <t>Рыболовецкие суда, после завершения грузовых операций на причалах 215, 265  обязаны освободить данные причалы в течение 12 часов. В случае перехода рыболовецких  судов после выполнения ПРР на причалы для отстоя ( в течение одних и тех же суток), оплата за отстой взимается  со следующих за грузовыми операциями суток.</t>
  </si>
  <si>
    <t>2</t>
  </si>
  <si>
    <t>Цена  за перевалку нефти и нефтепродуктов может быть изменена в зависимости от используемых для обеспечения сил и средств Порта, а также от типа нефтепродукта.</t>
  </si>
  <si>
    <t>1.2  Аккордные ставки плат за производство погрузо-разгрузочных работ грузов требующих повышенного обеспечения техники безопасности</t>
  </si>
  <si>
    <t>Наименование груза </t>
  </si>
  <si>
    <t>1.2.1</t>
  </si>
  <si>
    <t>Уксусная кислота, жидкий аммиак и другие грузы химической промышленности </t>
  </si>
  <si>
    <t>1.2.2</t>
  </si>
  <si>
    <t>Нефть и нефтепродукты </t>
  </si>
  <si>
    <t>1.2.3</t>
  </si>
  <si>
    <t>Растительное масло, животный жир, спирт и вино </t>
  </si>
  <si>
    <t xml:space="preserve">1.3 Аккордные ставки плат за погрузку на суда или выгрузку из судов груженных универсальных контейнеров </t>
  </si>
  <si>
    <t>(в руб за 1-н контейнер)</t>
  </si>
  <si>
    <t>Типоразмер контейнера </t>
  </si>
  <si>
    <t>Максимальная масса,                тонн</t>
  </si>
  <si>
    <t>Внешнеторговые грузы</t>
  </si>
  <si>
    <t>Каботажные грузы</t>
  </si>
  <si>
    <t>1.3.1</t>
  </si>
  <si>
    <t>Трехтонный </t>
  </si>
  <si>
    <t>1.3.2</t>
  </si>
  <si>
    <t>Пятитонный </t>
  </si>
  <si>
    <t>1.3.3</t>
  </si>
  <si>
    <t>Десятифутовый (ISO-1D) </t>
  </si>
  <si>
    <t>1.3.4</t>
  </si>
  <si>
    <t>Двадцатифутовый (ISO-1C) </t>
  </si>
  <si>
    <t>1.3.5</t>
  </si>
  <si>
    <t>Тридцатифутовый (ISO-1B) </t>
  </si>
  <si>
    <t>1.3.6</t>
  </si>
  <si>
    <t>Сорокафутовый (ISO-1A) </t>
  </si>
  <si>
    <t>1.3.7</t>
  </si>
  <si>
    <t>Сорокапятифутовый (ISO-1A) и выше </t>
  </si>
  <si>
    <t xml:space="preserve">Примечание: </t>
  </si>
  <si>
    <t xml:space="preserve">За переработку  порожних универсальных контейнеров взимается плата  в размере 0,75 от ставки за переработку груженных контейнеров. </t>
  </si>
  <si>
    <t xml:space="preserve">За переработку груженных и порожних специальных контейнеров взимается плата  по аккордным ставкам, которые установлены для универсальных контейнеров соответствующей номинальной массы брутто. </t>
  </si>
  <si>
    <t>3</t>
  </si>
  <si>
    <t>В аккордных ставках не учтено : стоимость заполнение контейнеров и выгрузки из контейнеров, эти работы выполняются портом по заявкам владельцев груза за отдельную плату согласно таблице 1.1 по  ставкам 2-й категории с дифференсацией по номенклатуре грузов</t>
  </si>
  <si>
    <t>4</t>
  </si>
  <si>
    <t>В аккордных ставках не учтено : расходы, связанные с доставкой автомобильным транспортом контейнеров с грузом на расположенные вне территории портов склады (или контейнерные площадки) владельцев груза, а также на возврат порожних контейнеров на склады портов, эти работы осуществляются портом по договоренности с владельцем груза с оплатой по свободным тарифам, которые действуют на автомобильном транспорте. Погрузка порожних и выгрузка груженных контейнеров на вышеуказанных складах и контейнерных площадках владельцев груза производится силами и средствами предприятий, которым принадлежат эти склады (площадки).</t>
  </si>
  <si>
    <t>Способ погрузки/выгрузки</t>
  </si>
  <si>
    <t>Расчетная величина</t>
  </si>
  <si>
    <t>Стоимость (руб)</t>
  </si>
  <si>
    <t>1.4.1</t>
  </si>
  <si>
    <t>Накатной способ</t>
  </si>
  <si>
    <t>погрузка/выгрузка 1-й единицы колесной техники</t>
  </si>
  <si>
    <t>1.4.2</t>
  </si>
  <si>
    <t>Крановый способ</t>
  </si>
  <si>
    <t>В аккордных ставках не учтено: стоимость заправки (дозаправка) автомобилей топливом и смазочным маслом, систем охлаждения - охлаждающей жидкостью, а также подкачка колес. Плата  по таким услугам взимается дополнительно, по свободным тарифам. 
Стоимость фактически израсходованных на заправку (дозаправка) горюче-смазочных материалов и охлаждающей жидкости возмещается по действующим рыночным ценам с учетом ТЗР (транспортно- заготовительных расходов). Величина ТЗР к стоимости материальных ценностей составляет 14%.</t>
  </si>
  <si>
    <t>1.5 Прочие услуги  связанные с перевалкой грузов</t>
  </si>
  <si>
    <t>Наименование услуги</t>
  </si>
  <si>
    <t>Тариф</t>
  </si>
  <si>
    <t>Единицы измерения</t>
  </si>
  <si>
    <t>1.5.1</t>
  </si>
  <si>
    <t xml:space="preserve">Стоимость технологического перемещение груза (зерна или  зерновой продукции) с целью обеспечения качества  по письменному согласию клиента, для внешнеторговых грузов.  </t>
  </si>
  <si>
    <t>1-на тонна груза</t>
  </si>
  <si>
    <t>руб</t>
  </si>
  <si>
    <t>1.5.2</t>
  </si>
  <si>
    <t>Стоимость технологического перемещение груза( зерна или  зерновой продукции) с целью обеспечения качества груза по письменному согласию клиента, для каботажных грузов .</t>
  </si>
  <si>
    <t>1.5.3</t>
  </si>
  <si>
    <t>Стоимость внутрискладского  перемещение груза (кроме зерна и зерновой продукции) по инициативе клиента</t>
  </si>
  <si>
    <t>1.5.4</t>
  </si>
  <si>
    <t xml:space="preserve">Стоимость взвешивания одного транспортного средства (брутто+нетто) </t>
  </si>
  <si>
    <t>1-но транспортное средство</t>
  </si>
  <si>
    <t>1.5.5</t>
  </si>
  <si>
    <t>Стоимость  услуг швартовной команды при швартовках /отшвартовках в разрезе категории судна: все суда,  кроме накатных, наплавных и контейнеровозов, наливных</t>
  </si>
  <si>
    <r>
      <t>1м</t>
    </r>
    <r>
      <rPr>
        <b/>
        <vertAlign val="superscript"/>
        <sz val="10"/>
        <color indexed="8"/>
        <rFont val="Arial"/>
        <family val="2"/>
        <charset val="204"/>
      </rPr>
      <t>3</t>
    </r>
    <r>
      <rPr>
        <b/>
        <sz val="10"/>
        <color indexed="8"/>
        <rFont val="Arial"/>
        <family val="2"/>
        <charset val="204"/>
      </rPr>
      <t xml:space="preserve"> условного объема судна</t>
    </r>
  </si>
  <si>
    <t>1.5.6</t>
  </si>
  <si>
    <t>Стоимость  услуг швартовной команды при швартовках /отшвартовках в разрезе категории судна: суда накатные, наплавные и контейнеровозы, наливные</t>
  </si>
  <si>
    <t>1.5.7</t>
  </si>
  <si>
    <t>Очистка территории перегрузочного комплекса от загрязняющих грузов</t>
  </si>
  <si>
    <t>1.5.8</t>
  </si>
  <si>
    <t>Содействие в оформлении документов по экспортно-импортным грузам по инициативе грузовладельца</t>
  </si>
  <si>
    <t xml:space="preserve">1-на декларация </t>
  </si>
  <si>
    <r>
      <t>За услуги швартовной команды, оказанные в ночное время с 22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до 24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и с 00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до 06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>часов :</t>
    </r>
  </si>
  <si>
    <t>РАЗДЕЛ №2</t>
  </si>
  <si>
    <t>Хранение грузов</t>
  </si>
  <si>
    <t>2.1  Стоимость хранения экспортных, импортных грузов</t>
  </si>
  <si>
    <t>Период</t>
  </si>
  <si>
    <t>Хранение на площадях открытых складов  за 1тонно*сутки (руб)</t>
  </si>
  <si>
    <t>Хранение на площадях блока складов за                                          1  тонно*сутки (руб)</t>
  </si>
  <si>
    <t>Хранение на площадях металлических ангаров                                  1  тонно*сутки (руб)</t>
  </si>
  <si>
    <t>2.1.1</t>
  </si>
  <si>
    <t>до 4-х суток включительно</t>
  </si>
  <si>
    <t>2.1.2</t>
  </si>
  <si>
    <t>от 5-и  до 30 суток включительно</t>
  </si>
  <si>
    <t>2.1.3</t>
  </si>
  <si>
    <t>от 31 до 60 суток включительно</t>
  </si>
  <si>
    <t>2.1.4</t>
  </si>
  <si>
    <t>от 61 до 90 суток включительно</t>
  </si>
  <si>
    <t xml:space="preserve">2.2     Стоимость хранения каботажных грузов </t>
  </si>
  <si>
    <t>2.2.1</t>
  </si>
  <si>
    <t>2.2.2</t>
  </si>
  <si>
    <t>2.2.3</t>
  </si>
  <si>
    <t>2.2.4</t>
  </si>
  <si>
    <t>За хранение грузов в период первых четырёх календарных суток  плата не взимается.</t>
  </si>
  <si>
    <t>Неполные сутки считаются как полные сутки.</t>
  </si>
  <si>
    <t xml:space="preserve">Предельный период хранения грузов не должен превышать  90 суток. По истечении указанного срока (на 91 сутки) и до момента вывоза грузов из порта с владельца груза взимается  плата с учетом удорожающего коэффициента 3,0 к ставкам 3-го периода.  </t>
  </si>
  <si>
    <t>Порт не несет ответственность за качество груза находящегося в сверх нормативный период хранения, свыше 91 суток</t>
  </si>
  <si>
    <t>2.3 Стоимость хранения  контейнеров по внешнеэкономической деятельности</t>
  </si>
  <si>
    <t>Контейнеры  по внешнеэкономической деятельности</t>
  </si>
  <si>
    <t>Десятифутовый                     (ISO-1D) (руб)</t>
  </si>
  <si>
    <t>Двадцатифутовый (ISO-1C)                 (руб)</t>
  </si>
  <si>
    <t>Сорокафутовый                                  (ISO-1A) (руб)</t>
  </si>
  <si>
    <t>Сорокапятифутовый (ISO-1A) и выше (руб)</t>
  </si>
  <si>
    <t>2.3.1</t>
  </si>
  <si>
    <t xml:space="preserve"> 1 сутки</t>
  </si>
  <si>
    <t>2.3.2</t>
  </si>
  <si>
    <t>от 2  до 30 суток включительно</t>
  </si>
  <si>
    <t>2.3.3</t>
  </si>
  <si>
    <t>от 31 суток до 60 суток включительно</t>
  </si>
  <si>
    <t>2.4  Стоимость хранения  контейнеров по каботажным грузам</t>
  </si>
  <si>
    <t>Контейнеры по каботажными грузами</t>
  </si>
  <si>
    <t>Десятифутовый                     (ISO-1D) </t>
  </si>
  <si>
    <t>2.4.1</t>
  </si>
  <si>
    <t>2.4.2</t>
  </si>
  <si>
    <t>2.4.3</t>
  </si>
  <si>
    <t>За хранение  в течение одних суток  плата не взимается.</t>
  </si>
  <si>
    <t>Плата за хранение  порожних контейнеров взимается аналогично ставкам груженных контейнеров, с применением  коэффициента 0,8.</t>
  </si>
  <si>
    <t xml:space="preserve">Предельный период хранения не должен превышать  60 суток. По истечении указанного срока (на 61 сутки) и до момента вывоза грузов из порта с владельца груза взимается  плата с учетом удорожающего коэффициента 3,0 к ставкам 2-го периода.  </t>
  </si>
  <si>
    <t>5</t>
  </si>
  <si>
    <t>Порт не несет ответственность за качество груза находящегося в контейнерах.</t>
  </si>
  <si>
    <t>РАЗДЕЛ №3</t>
  </si>
  <si>
    <t>Плата за использование причалов и территории порта</t>
  </si>
  <si>
    <t>3.1  Плата за использование причалов для стоянки судов при выполнении грузовых операций</t>
  </si>
  <si>
    <t>Наименование</t>
  </si>
  <si>
    <t>Тариф                                    (руб)</t>
  </si>
  <si>
    <t>3.1.1</t>
  </si>
  <si>
    <t>Суда загранплавания</t>
  </si>
  <si>
    <t xml:space="preserve"> за 1 т  валовой вместимости (Gt)</t>
  </si>
  <si>
    <t>Все причалы</t>
  </si>
  <si>
    <t>3.1.2</t>
  </si>
  <si>
    <t>Суда каботажного плавания</t>
  </si>
  <si>
    <t xml:space="preserve"> за 1 т валовой вместимости (Gt)</t>
  </si>
  <si>
    <t xml:space="preserve">Все причалы </t>
  </si>
  <si>
    <t>3.2  Плата за использование причалов  порта  с судов без выполнения грузовых операций</t>
  </si>
  <si>
    <t>Тариф (руб)</t>
  </si>
  <si>
    <t>3.2.1</t>
  </si>
  <si>
    <t xml:space="preserve"> за 1-н погонный метр причальной стенки  в сутки</t>
  </si>
  <si>
    <t>3.2.2</t>
  </si>
  <si>
    <t>Все причалы за исключением                                                п. 3.2.1 ; 3.2.3</t>
  </si>
  <si>
    <t>3.2.3</t>
  </si>
  <si>
    <t>Причал № 52</t>
  </si>
  <si>
    <t>3.2.4</t>
  </si>
  <si>
    <t>Суда загранплавания                              (в т.ч. заходящие в ремонт)</t>
  </si>
  <si>
    <t>3.2.5</t>
  </si>
  <si>
    <t>Для отстоя рыболовецких судов каботажного плавания</t>
  </si>
  <si>
    <t>за 1-н погонный метр причальной стенки  в сутки</t>
  </si>
  <si>
    <t>причалы № 233, 213; 214; 231</t>
  </si>
  <si>
    <t>3.2.6</t>
  </si>
  <si>
    <t>Суда, государственных (федеральных) органов, выполняющих государственные надзорные и контрольные функций, аварийно-спасательные, научно-исследовательские, гидрографические и учебные суда (за исключением коммерческой деятельности).</t>
  </si>
  <si>
    <t>все причалы</t>
  </si>
  <si>
    <t>Время стоянки рассчитывается в сутках с момента постановки судна к причалу, при этом не полные сутки считаются сутками.</t>
  </si>
  <si>
    <t>Исключение составляет п. 3.2.1  для  маломерных судов, которые подключились к Региональной навигационно-информационной системе (согласно Постановления Правительства г. Севастополя от 24.11.2015г.  №1092-ПП «О создании государственной информационной системы города Севастополя «Региональная навигационно-информационная система города Севастополя»)  и для пассажирских судов, осуществляющих коммерческие пассажирские перевозки по бухтам севастополя, и к которым применяются следующие условия:                                                                                                                                                                                                   -время стоянки до 12 часов в сутках - округляется до 0,5 суток;                                                                                                                                                                                                  -более 12 часов -  до суток;</t>
  </si>
  <si>
    <t>Тариф за использование причалов рассчитывается за один погонный метр причальной стенки в сутки и не зависит от количества подходов к причалу и количества причалов, которые были использованы одним судном в течение одних суток.</t>
  </si>
  <si>
    <t>Плата за использование причалов взимается с судна исходя из его длины- при стоянке лагом к причалу, или из  ширины- при стоянке кормой либо носом к причалу.</t>
  </si>
  <si>
    <t xml:space="preserve"> Значение длины или ширины судна определяются по мерительному свидетельству или документу его заменяющему.</t>
  </si>
  <si>
    <t>В осенне-зимний период ( с 15.10 по 15.04) для судов, осуществляющих коммерческие (экскурсионные) пассажирские перевозки, при расчете платы за использование причалов  к тарифу применяется понижающий коэффициент = 0,75 (т.е. учитывается сезонный характер работы судов).</t>
  </si>
  <si>
    <t>6</t>
  </si>
  <si>
    <t>С судов, ошвартованных вторым и последующим бортом к судну, стоящему у причала лагом, взимается 50%  расчетной стоимости оказания услуг по стоянке -  при условии подхода данного судна к причалу только для стоянки (т.е. без осуществления посадки-высадки пассажиров).</t>
  </si>
  <si>
    <t>3.3  Плата за использование  рейдового причала</t>
  </si>
  <si>
    <t>Тариф                                 (руб)</t>
  </si>
  <si>
    <t>3.3.1</t>
  </si>
  <si>
    <t>за 1-ни сутки</t>
  </si>
  <si>
    <t>рейдовый причал</t>
  </si>
  <si>
    <t>3.3.2</t>
  </si>
  <si>
    <t>При стоянке судна у рейдового причала стоимость стоянки рассчитывается исходя из ширины судна.</t>
  </si>
  <si>
    <t>3.4  Плата заиспользование территории порта</t>
  </si>
  <si>
    <t>3.4.1</t>
  </si>
  <si>
    <r>
      <t>Использование 1 м</t>
    </r>
    <r>
      <rPr>
        <b/>
        <vertAlign val="superscript"/>
        <sz val="10"/>
        <color indexed="8"/>
        <rFont val="Arial"/>
        <family val="2"/>
        <charset val="204"/>
      </rPr>
      <t xml:space="preserve">2 </t>
    </r>
    <r>
      <rPr>
        <b/>
        <sz val="10"/>
        <color indexed="8"/>
        <rFont val="Arial"/>
        <family val="2"/>
        <charset val="204"/>
      </rPr>
      <t>складской/причальной  площади порта для размещения производственных средств клиентов, участвующих в технологическом процессе по перевалке грузов</t>
    </r>
  </si>
  <si>
    <r>
      <t>руб.  за 1м</t>
    </r>
    <r>
      <rPr>
        <b/>
        <i/>
        <vertAlign val="superscript"/>
        <sz val="10"/>
        <color indexed="8"/>
        <rFont val="Arial"/>
        <family val="2"/>
        <charset val="204"/>
      </rPr>
      <t>2</t>
    </r>
    <r>
      <rPr>
        <b/>
        <i/>
        <sz val="10"/>
        <color indexed="8"/>
        <rFont val="Arial"/>
        <family val="2"/>
        <charset val="204"/>
      </rPr>
      <t xml:space="preserve"> площади в сутки</t>
    </r>
  </si>
  <si>
    <t>причалы - по территориальному признаку перевалки грузов</t>
  </si>
  <si>
    <t>3.4.2</t>
  </si>
  <si>
    <r>
      <t>Использование 1 м</t>
    </r>
    <r>
      <rPr>
        <b/>
        <vertAlign val="superscript"/>
        <sz val="10"/>
        <color indexed="8"/>
        <rFont val="Arial"/>
        <family val="2"/>
        <charset val="204"/>
      </rPr>
      <t xml:space="preserve">2 </t>
    </r>
    <r>
      <rPr>
        <b/>
        <sz val="10"/>
        <color indexed="8"/>
        <rFont val="Arial"/>
        <family val="2"/>
        <charset val="204"/>
      </rPr>
      <t xml:space="preserve">причалов  порта </t>
    </r>
  </si>
  <si>
    <t>3.5  Плата за использование инфраструктуры порта</t>
  </si>
  <si>
    <t>3.5.1</t>
  </si>
  <si>
    <t>Плата за использование инфраструктуры причального комплекса № 52</t>
  </si>
  <si>
    <t>руб.  в месяц,без НДС</t>
  </si>
  <si>
    <t>РАЗДЕЛ №4</t>
  </si>
  <si>
    <t>Плата за буксирные операции</t>
  </si>
  <si>
    <t>4.1 Плата за буксирные операции, связанные со швартовкой, перетяжкой, перешвартовкой и отшвартовкой в порту судов, осуществляющих грузовые операции</t>
  </si>
  <si>
    <t>Стоимость,  за 1м3условного объема (руб)</t>
  </si>
  <si>
    <t>Стоимость,  за 1м3 условного объема (руб.)</t>
  </si>
  <si>
    <t>для каботажного плавания</t>
  </si>
  <si>
    <t>для внешнеторговой деятельности</t>
  </si>
  <si>
    <t>4.1.1</t>
  </si>
  <si>
    <t>Швартовка/отшвартовка</t>
  </si>
  <si>
    <t>4.1.2</t>
  </si>
  <si>
    <t>Перешвартовка</t>
  </si>
  <si>
    <t>Условный объём буксируемого судна рассчитывается как произведение трёх величин: длины, ширины и высоты борта судна (от киля до главной палубы), указанных в Мерительном свидетельстве судна или документе, его заменяющем, и округляется в большую сторону до целого знака.</t>
  </si>
  <si>
    <t>Стоимость буксирных операций не зависит от количества и мощности буксиров  и времени их использования.</t>
  </si>
  <si>
    <t>Стоимость буксирных услуг при перетяжке судна вдоль причала (без изменения № причала) рассчитывается по часовым тарифным ставкам Таблица 4.2</t>
  </si>
  <si>
    <t>Тарифы на услуги буксиров установлены на одну из швартовных операций (швартовка судна, отшвартовка судна, перетяжка судна вдоль причала на расстояние менее длины судна)</t>
  </si>
  <si>
    <t>Услуги буксиров при выполнении перетяжки судна вдоль причала на расстояние более длины судна, а также при перестановке судна в порту, оплачиваются как две швартовные операции.</t>
  </si>
  <si>
    <t xml:space="preserve">4.2   Плата за использования буксиров порта при проведении буксирных операций, не связанных с выполнением судном грузовых операций </t>
  </si>
  <si>
    <t>Наименование судна</t>
  </si>
  <si>
    <t>Стоимость, руб. за 1 час работы буксира</t>
  </si>
  <si>
    <t>4.2.1</t>
  </si>
  <si>
    <t>Стоимость 1-го часа работы буксира                                мощностью 2500 л.с. / 1838кВт</t>
  </si>
  <si>
    <t>4.2.2</t>
  </si>
  <si>
    <t>Стоимость 1-го часа работы буксира                               мощностью 1600 л.с. / 1177кВт</t>
  </si>
  <si>
    <t>4.2.3</t>
  </si>
  <si>
    <t>Стоимость 1-го часа работы буксира                              мощностью 900-1200 л.с. / 662-882 кВт</t>
  </si>
  <si>
    <t>4.2.4</t>
  </si>
  <si>
    <t>Стоимость 1-го часа работы буксира                                 мощностью 315 л.с. / 232кВт</t>
  </si>
  <si>
    <t>При расчете стоимости услуг по часовым ставкам общее время работы буксира округляется в сторону увеличения: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 более 0,5 часа - за 1 час.</t>
  </si>
  <si>
    <t xml:space="preserve">К установленным Сборником ставкам плат за буксирные, швартовные, услуги по предоставлению разъездных судов, бункеровке судов топливом применяются следующие коэффициенты: </t>
  </si>
  <si>
    <t> за услуги, оказанные в ночное время с 22 час.00 мин. до 06 час.00 мин (Согласно ст.  96 ТК РФ):</t>
  </si>
  <si>
    <t xml:space="preserve">2.1 </t>
  </si>
  <si>
    <t>Размер повышения применяется только в части стоимости услуг, которая соответствует фактической длительности услуги в сверхурочное время. В дисбурсментском счете выполняется детальный расчет стоимости услуг с указанием фактической стоимости без надбавки, стоимости надбавок с указанием коэффициента.</t>
  </si>
  <si>
    <t>При этом расчет сумм надбавки выполняется по формуле:</t>
  </si>
  <si>
    <t xml:space="preserve">Н = С * Пн * (Т1 / Т2), </t>
  </si>
  <si>
    <t xml:space="preserve"> где</t>
  </si>
  <si>
    <t>Н  - сумма надбавки;</t>
  </si>
  <si>
    <t>С - сумма платы по тарифу без учета повышения;</t>
  </si>
  <si>
    <t>Пн - коэффициент повышения;</t>
  </si>
  <si>
    <t xml:space="preserve">в рабочие дни (ночное время); </t>
  </si>
  <si>
    <t>Т2 - фактическая продолжительность услуги.</t>
  </si>
  <si>
    <t>2.2</t>
  </si>
  <si>
    <t xml:space="preserve"> Началом работы судна считается время запуска главного двигателя для выполнения работ, а окончанием - швартовка у причала места стоянки. </t>
  </si>
  <si>
    <t>Тарифы на услуги буксиров установлены на одну из швартовных операций (швартовка судна, отшвартовка судна, перетяжка судна вдоль причала на расстояние менее длины судна).</t>
  </si>
  <si>
    <t>РАЗДЕЛ № 5</t>
  </si>
  <si>
    <t>Плата за экологические услуги, оказываемые судами вспомогательного флота</t>
  </si>
  <si>
    <t xml:space="preserve">5.1. Плата за использование нефтемусоросборщиков и сборщиков льяльных вод </t>
  </si>
  <si>
    <t>№ прейску-ранта</t>
  </si>
  <si>
    <t>Стоимость за 1 час работы судна (руб.)</t>
  </si>
  <si>
    <t>в режиме перехода</t>
  </si>
  <si>
    <t>в режиме приёма</t>
  </si>
  <si>
    <t>5.1.1</t>
  </si>
  <si>
    <t>"НМС-11", "НМС-36", "МНМС-33", "МНМС-97"</t>
  </si>
  <si>
    <t>5.1.2</t>
  </si>
  <si>
    <t>СЛВ "Фауна", "Мидия", "ПС-379"</t>
  </si>
  <si>
    <t>При расчете стоимости услуг по часовым ставкам время работы НМС, МНМС, СЛВ и ПС:                                                                                              1.1.  в режиме перехода округляется в сторону увеличения:     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 более 0,5 часа - за 1 час,</t>
  </si>
  <si>
    <t>1.2.  в режиме приема учитывается по факту.</t>
  </si>
  <si>
    <t>5.2. Плата за утилизацию отходов с судов</t>
  </si>
  <si>
    <r>
      <t>Стоимость, руб. за 1 м</t>
    </r>
    <r>
      <rPr>
        <b/>
        <vertAlign val="superscript"/>
        <sz val="10"/>
        <rFont val="Arial"/>
        <family val="2"/>
        <charset val="204"/>
      </rPr>
      <t>3</t>
    </r>
    <r>
      <rPr>
        <b/>
        <sz val="10"/>
        <rFont val="Arial"/>
        <family val="2"/>
        <charset val="204"/>
      </rPr>
      <t xml:space="preserve"> отходов (руб.)</t>
    </r>
  </si>
  <si>
    <t>5.2.1</t>
  </si>
  <si>
    <t xml:space="preserve">Стоимость утилизации (сдача) бытового мусора (с использованием плавсредств)                                                     </t>
  </si>
  <si>
    <t>5.2.2</t>
  </si>
  <si>
    <t xml:space="preserve">Стоимость утилизации (сдача) бытового мусора с берега (без использования плавсредств)                                                                                                       </t>
  </si>
  <si>
    <t>5.2.3</t>
  </si>
  <si>
    <t xml:space="preserve">Стоимость утилизации (сдача) сточно-фекальных вод                                          </t>
  </si>
  <si>
    <t>5.2.4</t>
  </si>
  <si>
    <t xml:space="preserve">Стоимость утилизации (сдача) льяльных (замазученных) вод                                                                                      </t>
  </si>
  <si>
    <r>
      <rPr>
        <b/>
        <u/>
        <sz val="10"/>
        <rFont val="Arial"/>
        <family val="2"/>
        <charset val="204"/>
      </rPr>
      <t>Примечание:</t>
    </r>
    <r>
      <rPr>
        <sz val="10"/>
        <rFont val="Arial"/>
        <family val="2"/>
        <charset val="204"/>
      </rPr>
      <t xml:space="preserve"> </t>
    </r>
  </si>
  <si>
    <t xml:space="preserve">Стоимость экологических услуг для судов, освобожденных от оплаты экологического сбора, складывается из:                                                                         </t>
  </si>
  <si>
    <t>a) стоимости фактически затраченного времени плавсредств в режиме перехода;</t>
  </si>
  <si>
    <t>б) стоимости фактически затраченного времени плавсредств в режиме приема;</t>
  </si>
  <si>
    <t>в) стоимости утилизации принятого количества отходов.</t>
  </si>
  <si>
    <t>Отсчет фактически затраченного времени начинается  от отшвартовки с места стоянки судна к месту оказания услуги, и до времени  возвращения судна к месту дислокации.</t>
  </si>
  <si>
    <t>5.3. Услуги по постановке и снятию бонового заграждения</t>
  </si>
  <si>
    <t>Стоимость (руб.)</t>
  </si>
  <si>
    <t>5.3.1</t>
  </si>
  <si>
    <t>Постановка и снятие бонового заграждения одного комплекта (30секций, 168 п.м)</t>
  </si>
  <si>
    <t>5.3.2</t>
  </si>
  <si>
    <t>Постановка и снятие одной секции бонового заграждения  (5,6 п.м.)</t>
  </si>
  <si>
    <t>5.3.3</t>
  </si>
  <si>
    <t>Использование одной секции бонового заграждения  (за 1-н час )</t>
  </si>
  <si>
    <t xml:space="preserve">5.4. Услуги вспомогательного флота по очистке акваторий порта от загрязнений,                      возникших в результате форс-мажора. </t>
  </si>
  <si>
    <t>Тариф                      (руб)</t>
  </si>
  <si>
    <t>5.4.1</t>
  </si>
  <si>
    <t>Стоимость услуги  по очистке акватории от бытового мусора</t>
  </si>
  <si>
    <t xml:space="preserve">1 час </t>
  </si>
  <si>
    <t>руб*1час</t>
  </si>
  <si>
    <t>5.4.2</t>
  </si>
  <si>
    <t>Стоимость услуги  по сбору плавающих нефтепродуктов</t>
  </si>
  <si>
    <t xml:space="preserve">1 тонна </t>
  </si>
  <si>
    <t>руб*1тонну</t>
  </si>
  <si>
    <t>Количество собранных нефтепродуктов определяется расчетным методом с помощью средств измерения и параметров сборного танка с оформлением акта фактически  собранных нефтепродуктов.</t>
  </si>
  <si>
    <t>РАЗДЕЛ № 6</t>
  </si>
  <si>
    <t>Плата за услуги машин и механизмов</t>
  </si>
  <si>
    <t>6.1  Грузоподъёмное оборудование</t>
  </si>
  <si>
    <t>Наименование механизма</t>
  </si>
  <si>
    <t>6.1.1</t>
  </si>
  <si>
    <t xml:space="preserve">Стоимость 1-го часа работы Портального крана "Альбатрос" </t>
  </si>
  <si>
    <t>руб* 1час</t>
  </si>
  <si>
    <t>6.1.2</t>
  </si>
  <si>
    <t>Стоимость 1-го часа работы Портального крана  "Ганс"</t>
  </si>
  <si>
    <t>6.1.3</t>
  </si>
  <si>
    <t>Стоимость 1-го часа работы Портального крана  "Форель"</t>
  </si>
  <si>
    <t>6.1.4</t>
  </si>
  <si>
    <t xml:space="preserve">Стоимость 1-го часа работы Портального крана   КПП-10/12.5 </t>
  </si>
  <si>
    <t>6.1.5</t>
  </si>
  <si>
    <t>Стоимость 1-го часа работы Крана козлового КС-50-42В №28</t>
  </si>
  <si>
    <t>6.1.6</t>
  </si>
  <si>
    <t xml:space="preserve">Стоимость 1-го часа работы Крана портально - монтажного  Кировец </t>
  </si>
  <si>
    <t>6.1.7</t>
  </si>
  <si>
    <t>Стоимость 1-го часа работы  Крана РДК -160-1</t>
  </si>
  <si>
    <t>6.1.8</t>
  </si>
  <si>
    <t>Стоимость 1-го часа работы  Крана РДК -160-3</t>
  </si>
  <si>
    <t>6.1.9</t>
  </si>
  <si>
    <t>Стоимость 1-го часа работы  Крана РДК -250-2</t>
  </si>
  <si>
    <t>6.2  Внутрипортовая механизация</t>
  </si>
  <si>
    <t>6.2.1</t>
  </si>
  <si>
    <t xml:space="preserve">Стоимость 1-го часа работы Автопогрузчика KOMATSU FD-160 г/п 16 т </t>
  </si>
  <si>
    <t>6.2.2</t>
  </si>
  <si>
    <t>Стоимость 1-го часа работы Автопогрузчика KOMATSU FD-40 г/п 4 т</t>
  </si>
  <si>
    <t>6.2.3</t>
  </si>
  <si>
    <t>Стоимость 1-го часа работы Автопогрузчика KOMATSU FD-80 г/п 8 т</t>
  </si>
  <si>
    <t>6.2.4</t>
  </si>
  <si>
    <t>Стоимость 1-го часа работы погрузчика вилочного Kalmar DCD-200 г/п 20 т</t>
  </si>
  <si>
    <t>6.2.5</t>
  </si>
  <si>
    <t>Стоимость 1-го часа работы Автопогрузчика STILL R70-35 г/п 3,5 т</t>
  </si>
  <si>
    <t>6.2.6</t>
  </si>
  <si>
    <t>Стоимость 1-го часа работы Автопогрузчика STILL R70-60 г/п 6 т</t>
  </si>
  <si>
    <t>6.2.7</t>
  </si>
  <si>
    <t>Стоимость 1-го часа работы Автопогрузчика STILL R70-80 г/п 8 т</t>
  </si>
  <si>
    <t>6.2.8</t>
  </si>
  <si>
    <t>Стоимость 1-го часа работы погрузчика  FOTON (ковшовый)</t>
  </si>
  <si>
    <t>6.2.9</t>
  </si>
  <si>
    <t>Стоимость 1-го часа работы тягача с гузнеком TERBERG</t>
  </si>
  <si>
    <t>6.2.10</t>
  </si>
  <si>
    <t>Стоимость 1-го часа работы электрокара</t>
  </si>
  <si>
    <t>6.2.11</t>
  </si>
  <si>
    <t>Стоимость 1-го часа работы Электропогрузчика SHINKO г/п 1 т</t>
  </si>
  <si>
    <t>6.2.12</t>
  </si>
  <si>
    <t>Стоимость 1-го часа работы Электропогрузчика STILL R20-16 г/п 1,6 т</t>
  </si>
  <si>
    <t>6.2.13</t>
  </si>
  <si>
    <t>Стоимость 1-го часа работы Электропогрузчика STILL R20-20 г/п 2 т</t>
  </si>
  <si>
    <t>6.2.14</t>
  </si>
  <si>
    <t>Стоимость 1-го часа работы Электропогрузчика STILL RX 20-16P г/п 1,6 т</t>
  </si>
  <si>
    <t>6.2.15</t>
  </si>
  <si>
    <t>Стоимость 1-го часа работы Электропогрузчика STILL RX 20-20P г/п 2 т</t>
  </si>
  <si>
    <t>6.3  Грузовой автотранспорт</t>
  </si>
  <si>
    <t>6.3.1</t>
  </si>
  <si>
    <t>Стоимость 1-го часа работы Автобуса ГАЗ-4301</t>
  </si>
  <si>
    <t>6.3.2</t>
  </si>
  <si>
    <t>Стоимость 1-го часа работы Автокрана КС-3577                   (МАЗ 5334)</t>
  </si>
  <si>
    <t>6.3.3</t>
  </si>
  <si>
    <t>Стоимость 1-го часа работы Автокран КС-55713-1 (КАМАЗ 55111)</t>
  </si>
  <si>
    <t>6.3.4</t>
  </si>
  <si>
    <t>Стоимость 1-го часа работы Автомобиля ГАЗ-4301 дизель</t>
  </si>
  <si>
    <t>6.3.5</t>
  </si>
  <si>
    <t>Стоимость 1-го часа работы Автомобиль ЗИЛ-5301АО</t>
  </si>
  <si>
    <t>6.3.6</t>
  </si>
  <si>
    <t>Стоимость 1-го часа работы Автомобиля  МАЗ 503"А"</t>
  </si>
  <si>
    <t>6.3.7</t>
  </si>
  <si>
    <t>Стоимость 1-го часа работы Автомобиля МАЗ 555102-2123</t>
  </si>
  <si>
    <t>6.3.8</t>
  </si>
  <si>
    <t>Стоимость 1-го часа работы Машины поливомоечной КО-713-01</t>
  </si>
  <si>
    <t>6.3.9</t>
  </si>
  <si>
    <t>Стоимость 1-го часа работы самосвала  ГАЗ САЗ 4309</t>
  </si>
  <si>
    <t>6.3.10</t>
  </si>
  <si>
    <t>Стоимость 1-го часа работы трактора Т-40 АИ</t>
  </si>
  <si>
    <t>6.3.11</t>
  </si>
  <si>
    <t>Стоимость 1-го часа работы Экскаватора ЭО-2629</t>
  </si>
  <si>
    <t>6.3.12</t>
  </si>
  <si>
    <t>Стоимость 1-го часа работы   Бульдозера  Д-271</t>
  </si>
  <si>
    <t>6.3.13</t>
  </si>
  <si>
    <t>Стоимость 1-го часа работы   Бульдозера  ТС-10</t>
  </si>
  <si>
    <t>6.3.14</t>
  </si>
  <si>
    <t>Стоимость 1-го часа работы   Автопогрузчика                 BobCat S - 130</t>
  </si>
  <si>
    <t>6.3.15</t>
  </si>
  <si>
    <t>Стоимость 1-го часа работы автопогрузчика  Балканкар</t>
  </si>
  <si>
    <t>6.3.16</t>
  </si>
  <si>
    <t>Стоимость 1-го часа работы Мини погрузчика                New Holand L 170</t>
  </si>
  <si>
    <t>6.3.17</t>
  </si>
  <si>
    <t>Стоимость 1-го часа работы  погрузчика   фронтального на тракторе</t>
  </si>
  <si>
    <t>6.4   Легковой автотранспорт</t>
  </si>
  <si>
    <t>6.4.1</t>
  </si>
  <si>
    <t>Стоимость 1-го часа работы Автомобиля DADI Smoothing 2,8 пикап-В 10501222</t>
  </si>
  <si>
    <t>руб.</t>
  </si>
  <si>
    <t>6.4.2</t>
  </si>
  <si>
    <t>Стоимость 1-го часа работы  автомобиля Ford MONDEO</t>
  </si>
  <si>
    <t>6.4.3</t>
  </si>
  <si>
    <t>Стоимость 1-го часа работы  автомобиля Mercedes-Benz V 280</t>
  </si>
  <si>
    <t>6.4.4</t>
  </si>
  <si>
    <t>Стоимость 1-го часа работы  автомобиля Mitsubishi Outlander 2,0 легковой универсал-В 10500956</t>
  </si>
  <si>
    <t>6.4.5</t>
  </si>
  <si>
    <t>Стоимость 1-го часа работы  автомобиля   Nubira</t>
  </si>
  <si>
    <t>6.4.6</t>
  </si>
  <si>
    <t>Стоимость 1-го часа работы  автомобиля    Toyota Camry 3.0 AT</t>
  </si>
  <si>
    <t>6.4.7</t>
  </si>
  <si>
    <t>Стоимость 1-го часа работы  автомобиля    Toyota Carina E</t>
  </si>
  <si>
    <t>6.4.8</t>
  </si>
  <si>
    <t>Стоимость 1-го часа работы  автомобиля  Toyota Land Cruiser</t>
  </si>
  <si>
    <t>6.4.9</t>
  </si>
  <si>
    <t>Стоимость 1-го часа работы  автомобиля   ГАЗ 2705-34 грузопассажирский-В 10500988</t>
  </si>
  <si>
    <t>6.4.10</t>
  </si>
  <si>
    <t>Стоимость 1-го часа работы автомобиля    ГАЗ 33023-14 бортовой малотоннажный-В 10500901</t>
  </si>
  <si>
    <t>6.4.11</t>
  </si>
  <si>
    <t>Стоимость 1-го часа работы  автомобиля     ГАЗ-2410 Волга</t>
  </si>
  <si>
    <t>6.4.12</t>
  </si>
  <si>
    <t>Стоимость 1-го часа работы  автомобиля     ГАЗ-2411 Волга</t>
  </si>
  <si>
    <t>6.4.13</t>
  </si>
  <si>
    <t>Стоимость 1-го часа работы  автомобиля     ГАЗ-33021</t>
  </si>
  <si>
    <t>6.4.14</t>
  </si>
  <si>
    <t>Стоимость 1-го часа работы  автомобиля    НИВА ВАЗ 2121 л</t>
  </si>
  <si>
    <t>6.4.15</t>
  </si>
  <si>
    <t>Стоимость 1-го часа работы  автомобиля   РАФ /микроавтобус/ 2203-06-01</t>
  </si>
  <si>
    <t>6.4.16</t>
  </si>
  <si>
    <t>Стоимость 1-го часа работы  Микроавтобуса ГАЗЕЛЬ ГАЗ-32213</t>
  </si>
  <si>
    <t>6.4.17</t>
  </si>
  <si>
    <t>Стоимость 1-го часа работы  Микроавтобуса  Тойота-ХайЭйс</t>
  </si>
  <si>
    <t>6.4.18</t>
  </si>
  <si>
    <t>Стоимость 1-го часа работы  Микроавтобуса ФОРД</t>
  </si>
  <si>
    <t>6.4.19</t>
  </si>
  <si>
    <t>Стоимость 1-го часа работы   Skoda OCTAVIA</t>
  </si>
  <si>
    <t xml:space="preserve">6.5  Дополнительная стоимость 1-го км сверхнормативного пробега </t>
  </si>
  <si>
    <t>Грузовой транспорт</t>
  </si>
  <si>
    <t>Легковой транспорт</t>
  </si>
  <si>
    <t>6.5.1</t>
  </si>
  <si>
    <t>за каждый километр сверхнормативного пробега (руб.)</t>
  </si>
  <si>
    <t xml:space="preserve">Примечание : </t>
  </si>
  <si>
    <t>1. Расчет стоимости на услуги автотранспортных средств предусматривает законодательную норму рабочего времени -  40 часовая рабочая неделя и норму пробега не более 200 км.</t>
  </si>
  <si>
    <t>2. В случае превышения нормы пробега (свыше 200 км), взимается дополнительная оплата  за каждый сверхнормативный километр пробега (Таблица 6.5).</t>
  </si>
  <si>
    <t>3.При расчете стоимости услуг по часовым ставкам общее время работы техники округляется в сторону увеличения: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 более 0,5 часа - за 1 час.</t>
  </si>
  <si>
    <t xml:space="preserve">РАЗДЕЛ №7 </t>
  </si>
  <si>
    <t xml:space="preserve">7.1  Услуги по предоставлению разъездных судов </t>
  </si>
  <si>
    <t>Стоимость за 1 час работы механизма  (руб.)</t>
  </si>
  <si>
    <r>
      <t>период работы                                     с 6</t>
    </r>
    <r>
      <rPr>
        <b/>
        <vertAlign val="superscript"/>
        <sz val="10"/>
        <color indexed="8"/>
        <rFont val="Arial Cyr"/>
        <charset val="204"/>
      </rPr>
      <t xml:space="preserve">00 </t>
    </r>
    <r>
      <rPr>
        <b/>
        <sz val="10"/>
        <color indexed="8"/>
        <rFont val="Arial Cyr"/>
        <charset val="204"/>
      </rPr>
      <t>до 22</t>
    </r>
    <r>
      <rPr>
        <b/>
        <vertAlign val="superscript"/>
        <sz val="10"/>
        <color indexed="8"/>
        <rFont val="Arial Cyr"/>
        <charset val="204"/>
      </rPr>
      <t>00</t>
    </r>
    <r>
      <rPr>
        <b/>
        <sz val="10"/>
        <color indexed="8"/>
        <rFont val="Arial Cyr"/>
        <charset val="204"/>
      </rPr>
      <t xml:space="preserve"> будние дни</t>
    </r>
  </si>
  <si>
    <r>
      <t>период работы с 22</t>
    </r>
    <r>
      <rPr>
        <b/>
        <vertAlign val="superscript"/>
        <sz val="10"/>
        <color indexed="8"/>
        <rFont val="Arial Cyr"/>
        <charset val="204"/>
      </rPr>
      <t>00</t>
    </r>
    <r>
      <rPr>
        <b/>
        <sz val="10"/>
        <color indexed="8"/>
        <rFont val="Arial Cyr"/>
        <charset val="204"/>
      </rPr>
      <t xml:space="preserve"> до 6</t>
    </r>
    <r>
      <rPr>
        <b/>
        <vertAlign val="superscript"/>
        <sz val="10"/>
        <color indexed="8"/>
        <rFont val="Arial Cyr"/>
        <charset val="204"/>
      </rPr>
      <t xml:space="preserve">00 </t>
    </r>
    <r>
      <rPr>
        <b/>
        <sz val="10"/>
        <color indexed="8"/>
        <rFont val="Arial Cyr"/>
        <charset val="204"/>
      </rPr>
      <t>будние дни, выходные и нерабочие праздничные дни</t>
    </r>
  </si>
  <si>
    <t>7.1.1</t>
  </si>
  <si>
    <t>Стоимость 1-го часа работы пассажирского катера типа "Молодёжный"</t>
  </si>
  <si>
    <t>7.1.2</t>
  </si>
  <si>
    <t>Стоимость 1-го часа работы ПК "Тамань"</t>
  </si>
  <si>
    <t>7.1.3</t>
  </si>
  <si>
    <t>Стоимость 1-го часа работы                                      ЛК "Альбатрос", ЛК "Лоцман-108"</t>
  </si>
  <si>
    <t>7.1.4</t>
  </si>
  <si>
    <t>Стоимость 1-го часа работы СС "Кристальный"</t>
  </si>
  <si>
    <t>7.1.5</t>
  </si>
  <si>
    <t>Стоимость 1-го часа работы "БМК-130"</t>
  </si>
  <si>
    <t>7.1.6</t>
  </si>
  <si>
    <t>Стоимость 1-го часа работы СР ИС-38"Стриж"</t>
  </si>
  <si>
    <t>При расчете стоимости услуг по часовым ставкам общее время работы судна округляется в сторону увеличения:                                                                                                                                                                                      до 0,5 часа включительно принимается за 0,5 часа;                                                                                                                                                   более 0,5 часа - за 1 час.</t>
  </si>
  <si>
    <t xml:space="preserve">К установленным Сборником ставкам плат за услуги по предоставлению разъездных судов, бункеровке судов топливом применяются следующие коэффициенты: </t>
  </si>
  <si>
    <t xml:space="preserve">Размер повышения применяется только в части стоимости услуг, которая соответствует фактической длительности услуги в сверхурочное время. </t>
  </si>
  <si>
    <t xml:space="preserve">7.2  Стоимость дополнительных услуг по перевозке пассажиров </t>
  </si>
  <si>
    <t>Период работы</t>
  </si>
  <si>
    <t>Стоимость (руб.)  без НДС</t>
  </si>
  <si>
    <t>Стоимость (руб.)  с НДС</t>
  </si>
  <si>
    <t>7.2.1</t>
  </si>
  <si>
    <t>Стоимость проезда 1-го пассажира ночным коммерческим рейсом "Графская пристань-Северная сторона"</t>
  </si>
  <si>
    <r>
      <t>период работы                                       с 22</t>
    </r>
    <r>
      <rPr>
        <b/>
        <vertAlign val="superscript"/>
        <sz val="10"/>
        <color indexed="8"/>
        <rFont val="Arial Cyr"/>
        <charset val="204"/>
      </rPr>
      <t>00</t>
    </r>
    <r>
      <rPr>
        <b/>
        <sz val="10"/>
        <color indexed="8"/>
        <rFont val="Arial Cyr"/>
        <charset val="204"/>
      </rPr>
      <t xml:space="preserve"> до 6</t>
    </r>
    <r>
      <rPr>
        <b/>
        <vertAlign val="superscript"/>
        <sz val="10"/>
        <color indexed="8"/>
        <rFont val="Arial Cyr"/>
        <charset val="204"/>
      </rPr>
      <t xml:space="preserve">00 </t>
    </r>
  </si>
  <si>
    <t>7.2.2</t>
  </si>
  <si>
    <t>Стоимость перевозки 1-го пассажира на пассажирских катерах ГУПГС "Севастопольский морской порт"( для юридических лиц, заключивших договор о пассажироперевозках)</t>
  </si>
  <si>
    <t>период работы катера</t>
  </si>
  <si>
    <t>РАЗДЕЛ №8</t>
  </si>
  <si>
    <t>8.1 Плата за услуги  по подключению к передаточным системам во время стоянки судна</t>
  </si>
  <si>
    <t>Наименование услуг</t>
  </si>
  <si>
    <t>Суда внешнеторговой деятельности</t>
  </si>
  <si>
    <t>8.1.1</t>
  </si>
  <si>
    <t>Стоимость услуг по подключению к электрическим передаточным системам в период стоянки судна</t>
  </si>
  <si>
    <t>1 кВт*ч</t>
  </si>
  <si>
    <t>8.1.2</t>
  </si>
  <si>
    <t>Стоимость услуг по подключению к  передаточным системам воды в период стоянки судна (бункеровка водой) ГТ " Камышовая"</t>
  </si>
  <si>
    <t>1 тонна</t>
  </si>
  <si>
    <t>8.1.3</t>
  </si>
  <si>
    <t>Стоимость услуг по подключению к  передаточным системам воды в период стоянки судна (бункеровка водой) (кроме ГТ "Камышовая")</t>
  </si>
  <si>
    <t>8.1.4</t>
  </si>
  <si>
    <t>Стоимость услуг по бункеровке судов горюче- смазочными материалами на территории  ГТ "Камышовая"</t>
  </si>
  <si>
    <t>8.1.5</t>
  </si>
  <si>
    <t>Хранение  горюче- смазочных материалов на территории  ГТ "Камышовая"</t>
  </si>
  <si>
    <t>1 тонно*сутки</t>
  </si>
  <si>
    <t>Стоимость ресурсов:  электроэнергии, воды, ГСМ, возмещается отдельно по ценам закупок.</t>
  </si>
  <si>
    <t>РАЗДЕЛ № 9</t>
  </si>
  <si>
    <t>9.1 Использование ифраструктуры Порта автомобильным транспортом</t>
  </si>
  <si>
    <t xml:space="preserve">Стоимость    (руб)                                              без НДС          </t>
  </si>
  <si>
    <t xml:space="preserve">Стоимость    (руб)                            с НДС          </t>
  </si>
  <si>
    <t>Автомобильным автотранспортом</t>
  </si>
  <si>
    <t>Пассажирский автотранспорт</t>
  </si>
  <si>
    <t>9.1.1</t>
  </si>
  <si>
    <t xml:space="preserve">микроавтобус     </t>
  </si>
  <si>
    <t>разовый въезд</t>
  </si>
  <si>
    <t>9.1.2</t>
  </si>
  <si>
    <t xml:space="preserve">автобус    </t>
  </si>
  <si>
    <t>Грузовой автотранспорт грузоподъемностью</t>
  </si>
  <si>
    <t>9.1.3</t>
  </si>
  <si>
    <t>до 10 тонн</t>
  </si>
  <si>
    <t>9.1.4</t>
  </si>
  <si>
    <t>на 1 неделю</t>
  </si>
  <si>
    <t>9.1.5</t>
  </si>
  <si>
    <t>на 1 месяц</t>
  </si>
  <si>
    <t>9.1.6</t>
  </si>
  <si>
    <t>свыше  10 тонн</t>
  </si>
  <si>
    <t>9.1.7</t>
  </si>
  <si>
    <t>9.1.8</t>
  </si>
  <si>
    <t>9.1.9</t>
  </si>
  <si>
    <t xml:space="preserve">свыше 20 тонн </t>
  </si>
  <si>
    <t>9.1.10</t>
  </si>
  <si>
    <t>9.1.11</t>
  </si>
  <si>
    <t>9.1.12</t>
  </si>
  <si>
    <t>свыше 30 тонн</t>
  </si>
  <si>
    <t>9.1.13</t>
  </si>
  <si>
    <t>9.1.14</t>
  </si>
  <si>
    <t>специализированная техника до 10 тонн</t>
  </si>
  <si>
    <t>9.1.15</t>
  </si>
  <si>
    <t>9.1.16</t>
  </si>
  <si>
    <t>бензовоз (для бункеровки судов нефтепродуктами)</t>
  </si>
  <si>
    <t>Легковой автотранспорт</t>
  </si>
  <si>
    <t>9.1.17</t>
  </si>
  <si>
    <t xml:space="preserve">        легковой автомобиль</t>
  </si>
  <si>
    <t>9.1.18</t>
  </si>
  <si>
    <t>9.1.19</t>
  </si>
  <si>
    <t>Пешеходы</t>
  </si>
  <si>
    <t>9.1.20</t>
  </si>
  <si>
    <t xml:space="preserve">        человек</t>
  </si>
  <si>
    <t>разовый проход</t>
  </si>
  <si>
    <t>9.1.21</t>
  </si>
  <si>
    <t>9.1.22</t>
  </si>
  <si>
    <t>9.1.23</t>
  </si>
  <si>
    <t>электронный пропуск для работника ГУПГС "СМП"при утере /порчи</t>
  </si>
  <si>
    <t>разовое оформление</t>
  </si>
  <si>
    <t>9.1.24</t>
  </si>
  <si>
    <t xml:space="preserve">электронный пропуск для персонала сторонних организаций      </t>
  </si>
  <si>
    <t>9.1.25</t>
  </si>
  <si>
    <t>стоимость въезда - выезда за 1 тонну</t>
  </si>
  <si>
    <t>Расчет за  транспортное средств с прицепом принимать, как  2-е единицы (за исключением тягача с прицепом)</t>
  </si>
  <si>
    <t>Расчет стоимости оформления всех видов пропусков за период превышающий один месяц расчитывается по базе 1-го месяца</t>
  </si>
  <si>
    <t>РАЗДЕЛ 10</t>
  </si>
  <si>
    <t>10.1 Прочие услуги</t>
  </si>
  <si>
    <t>Стоимость                 (руб)</t>
  </si>
  <si>
    <t>Вызов представителя энергохозяйства порта</t>
  </si>
  <si>
    <t>10.1.1</t>
  </si>
  <si>
    <t>для приема схемы учета (для первичного подключения)</t>
  </si>
  <si>
    <t>час</t>
  </si>
  <si>
    <t>10.1.2</t>
  </si>
  <si>
    <t>для обследования схемы учета (для повторного подключения)</t>
  </si>
  <si>
    <t>10.1.3</t>
  </si>
  <si>
    <t>Услуги Электролаборатории</t>
  </si>
  <si>
    <t>10.1.4</t>
  </si>
  <si>
    <t>Прием бытового мусора  от предприятий</t>
  </si>
  <si>
    <t xml:space="preserve">за 1 куб.м </t>
  </si>
  <si>
    <t>Размещение рекламной (информации) продукции внутри плавсредств за 1 ед. в месяц (без НДС)</t>
  </si>
  <si>
    <t>до 50 единиц включительно</t>
  </si>
  <si>
    <t>от 50 до 100 единиц включительно</t>
  </si>
  <si>
    <t xml:space="preserve">Свыше 100 единиц </t>
  </si>
  <si>
    <t>10.1.5</t>
  </si>
  <si>
    <t>Размещение рекламной (информации) продукции размером  до 0,1 кв. м.</t>
  </si>
  <si>
    <t>10.1.6</t>
  </si>
  <si>
    <t>Размещение рекламной (информации) продукции размером  свыше 0,1 кв. м.</t>
  </si>
  <si>
    <t xml:space="preserve">Информационно-справочное  обслуживание </t>
  </si>
  <si>
    <t>10.1.7</t>
  </si>
  <si>
    <t>военного судна под иностранным флагом, круизного  судна, яхты, пассажирского судна любого типа (причал №143)</t>
  </si>
  <si>
    <t>за 1 судозаход</t>
  </si>
  <si>
    <t>10.1.8</t>
  </si>
  <si>
    <t>круизного судна типа "река-море", пассажирского судна любого типа  (причал № 157)</t>
  </si>
  <si>
    <t xml:space="preserve">Посадка, высадка или транзит  пассажиров  на причалах №143 и №157 </t>
  </si>
  <si>
    <t>10.1.9</t>
  </si>
  <si>
    <t xml:space="preserve">для  судов  под  национальным  флагом       </t>
  </si>
  <si>
    <t xml:space="preserve"> с 1-го пассажира за 1 операцию      </t>
  </si>
  <si>
    <t>10.1.10</t>
  </si>
  <si>
    <t xml:space="preserve">круизные суда типа «река-море»; суда, выполняющие рейсы загранплавания, для  судов  под  иностранным  флагом                       </t>
  </si>
  <si>
    <t>10.1.11</t>
  </si>
  <si>
    <t>Хранение багажа в камере хранения морского вокзала порта</t>
  </si>
  <si>
    <t>1 место в течение суток</t>
  </si>
  <si>
    <t>10.1.12</t>
  </si>
  <si>
    <t xml:space="preserve">Ограждение релингами  для обеспечения праздничных и других мероприятий   </t>
  </si>
  <si>
    <t>1-н релинг в сутки</t>
  </si>
  <si>
    <t>10.1.13</t>
  </si>
  <si>
    <t>Услуги по предоставлению доступа к кабельной канализации связи и локальной сети</t>
  </si>
  <si>
    <t>1-н  п.метр  в месяц</t>
  </si>
  <si>
    <t>10.1.14</t>
  </si>
  <si>
    <t>Ксероксная копия</t>
  </si>
  <si>
    <t>1-н лист (одностороннее)</t>
  </si>
  <si>
    <t>10.1.15</t>
  </si>
  <si>
    <t>Факсимильное сообщение</t>
  </si>
  <si>
    <t>10.1.16</t>
  </si>
  <si>
    <t>Услуги механизатора (докера-механизатора) комплексной бригады на погрузочно-разгрузочных работах</t>
  </si>
  <si>
    <t>1 чел*час</t>
  </si>
  <si>
    <t>10.1.17</t>
  </si>
  <si>
    <t>Услуги слесаря по ремонту и обслуживанию перегрузочных машин</t>
  </si>
  <si>
    <t>10.1.18</t>
  </si>
  <si>
    <t xml:space="preserve">Услуги электромонтера по ремонту и обслуживанию электрооборудования </t>
  </si>
  <si>
    <t>10.1.19</t>
  </si>
  <si>
    <t>Услуги слесаря-сантехника</t>
  </si>
  <si>
    <t>Предоставление конференц зала  в здании Морвокзала, пл. Нахимова,5</t>
  </si>
  <si>
    <t>10.1.20</t>
  </si>
  <si>
    <t>до 20 человек  до 18.00 часов</t>
  </si>
  <si>
    <t>1 час</t>
  </si>
  <si>
    <t>20.1.21</t>
  </si>
  <si>
    <t>до 20 человек  после 18.00 часов</t>
  </si>
  <si>
    <t>10.1.22</t>
  </si>
  <si>
    <t>свыше 20 человек до 18.00 часов</t>
  </si>
  <si>
    <t>10.1.23</t>
  </si>
  <si>
    <t>свыше 20 человек после 18.00 часов</t>
  </si>
  <si>
    <t>Гидрографические работы</t>
  </si>
  <si>
    <t>10.1.24</t>
  </si>
  <si>
    <t>Стоимость 1 часа работы гидрографического катера "Гидрограф-1"</t>
  </si>
  <si>
    <t>10.1.25</t>
  </si>
  <si>
    <t>Стоимость 1 часа работы маломерного судна  "Гидрограф-2"</t>
  </si>
  <si>
    <t>1час</t>
  </si>
  <si>
    <t>10.1.26</t>
  </si>
  <si>
    <t>Стоимость 1 часа работы маломерного судна  "Гидрограф-4"</t>
  </si>
  <si>
    <t>10.1.27</t>
  </si>
  <si>
    <t>Стоимость работы специалиста с оборудованием для выполнения гидрографических работ</t>
  </si>
  <si>
    <t>10.1.28</t>
  </si>
  <si>
    <t>Стоимость стирки белья</t>
  </si>
  <si>
    <t>1 кг</t>
  </si>
  <si>
    <r>
      <t>За услуги швартовной команды , оказанные в дневное время с 06</t>
    </r>
    <r>
      <rPr>
        <b/>
        <vertAlign val="superscript"/>
        <sz val="10"/>
        <color indexed="8"/>
        <rFont val="Arial"/>
        <family val="2"/>
        <charset val="204"/>
      </rPr>
      <t>00</t>
    </r>
    <r>
      <rPr>
        <b/>
        <sz val="10"/>
        <color indexed="8"/>
        <rFont val="Arial"/>
        <family val="2"/>
        <charset val="204"/>
      </rPr>
      <t xml:space="preserve"> до 22</t>
    </r>
    <r>
      <rPr>
        <b/>
        <vertAlign val="superscript"/>
        <sz val="10"/>
        <color indexed="8"/>
        <rFont val="Arial"/>
        <family val="2"/>
        <charset val="204"/>
      </rPr>
      <t xml:space="preserve"> 00</t>
    </r>
    <r>
      <rPr>
        <b/>
        <sz val="10"/>
        <color indexed="8"/>
        <rFont val="Arial"/>
        <family val="2"/>
        <charset val="204"/>
      </rPr>
      <t>часов:  в дни государственных праздников, применяется повышающий коэффициент  – 1,50</t>
    </r>
  </si>
  <si>
    <t xml:space="preserve">         - в дни государственных праздников – 1,75.</t>
  </si>
  <si>
    <t> за услуги, оказанные с 06час.00 мин. до 22 час.00 мин. в  дни государственных праздников, применяется повышающий коэффициент - 1,5.</t>
  </si>
  <si>
    <t>б). в  дни государственных праздников - 1,75.</t>
  </si>
  <si>
    <t>К установленным Сборником ставкам плат за использование нефтемусоросборщиков и сборщиков льяльных вод применяются следующие коэффициенты:                                                                                                                                                                                                                                           за услуги, оказанные с 06час.00 мин. до 22 час.00 мин. в  дни государственных праздников, применяется повышающий коэффициент - 1,5.                                                                                                                                                                                                                                                                                                                                                                                                                                            за услуги, оказанные в ночное время с 22 час.00 мин. до 06 час.00 мин (Согласно ст.  96 ТК РФ):</t>
  </si>
  <si>
    <t>1.4  Аккордная ставка  по  обеспечению погрузки/выгрузки колесной техники   во время захода и стоянки парома в порту</t>
  </si>
  <si>
    <t xml:space="preserve">   б). в  дни государственных праздников - 1,75.</t>
  </si>
  <si>
    <t xml:space="preserve">Т1 - фактическая продолжительность услуги в праздничные дни и </t>
  </si>
  <si>
    <t xml:space="preserve">Т1 - фактическая продолжительность услуги в  праздничные дни и </t>
  </si>
  <si>
    <t>Причалы № 11; 29; 49; ПП-55; 65; 82; 117; 143; 144; 146; 151; 152; 153; 153а; 154; 155; 156; 157,265.</t>
  </si>
  <si>
    <t>3.4.3</t>
  </si>
  <si>
    <r>
      <t>Использование 1 м</t>
    </r>
    <r>
      <rPr>
        <b/>
        <vertAlign val="superscript"/>
        <sz val="10"/>
        <color indexed="8"/>
        <rFont val="Arial"/>
        <family val="2"/>
        <charset val="204"/>
      </rPr>
      <t xml:space="preserve">2 </t>
    </r>
    <r>
      <rPr>
        <b/>
        <sz val="10"/>
        <color indexed="8"/>
        <rFont val="Arial"/>
        <family val="2"/>
        <charset val="204"/>
      </rPr>
      <t xml:space="preserve">закрытых помещений порта </t>
    </r>
  </si>
  <si>
    <t>помещения: Морского вокзала, ГТ терминала "Инкерман", транзитно-грузового терминала"4км Камышовского шоссе"</t>
  </si>
  <si>
    <t xml:space="preserve">             Приложение № 3</t>
  </si>
  <si>
    <t>к Приказу № 302  от 30.12.2016 г.</t>
  </si>
  <si>
    <t xml:space="preserve">         - в рабочие дни,субботу, воскресенье применяется повышающий коэффициент -1,25;</t>
  </si>
  <si>
    <t>а). в рабочие дни,субботу,воскресенье применяется повышающий коэффициент - 1,25;</t>
  </si>
  <si>
    <t>а). в рабочие дни,субботу, воскресенье применяется повышающий коэффициент - 1,25;</t>
  </si>
  <si>
    <t xml:space="preserve">   а). в рабочие дни,субботу,воскресенье применяется повышающий коэффициент - 1,25;</t>
  </si>
  <si>
    <t>Приложение 1</t>
  </si>
  <si>
    <t>все ричалы</t>
  </si>
  <si>
    <t>с изменениями от 12.03.18 г. Приказ ГУПГС "СМП" № 77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</si>
</sst>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_ ;\-#,##0.00\ "/>
  </numFmts>
  <fonts count="50"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7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name val="Arial"/>
      <family val="2"/>
      <charset val="204"/>
    </font>
    <font>
      <b/>
      <sz val="14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9"/>
      <name val="Arial"/>
      <family val="2"/>
      <charset val="204"/>
    </font>
    <font>
      <sz val="7"/>
      <name val="Arial"/>
      <family val="2"/>
      <charset val="204"/>
    </font>
    <font>
      <sz val="7"/>
      <color indexed="10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sz val="13.5"/>
      <color indexed="8"/>
      <name val="Arial"/>
      <family val="2"/>
      <charset val="204"/>
    </font>
    <font>
      <b/>
      <sz val="11"/>
      <name val="Arial"/>
      <family val="2"/>
      <charset val="204"/>
    </font>
    <font>
      <b/>
      <sz val="9"/>
      <color indexed="8"/>
      <name val="Arial"/>
      <family val="2"/>
      <charset val="204"/>
    </font>
    <font>
      <b/>
      <vertAlign val="superscript"/>
      <sz val="10"/>
      <color indexed="8"/>
      <name val="Arial"/>
      <family val="2"/>
      <charset val="204"/>
    </font>
    <font>
      <sz val="12"/>
      <color indexed="8"/>
      <name val="Arial"/>
      <family val="2"/>
      <charset val="204"/>
    </font>
    <font>
      <b/>
      <sz val="7"/>
      <color indexed="8"/>
      <name val="Arial"/>
      <family val="2"/>
      <charset val="204"/>
    </font>
    <font>
      <sz val="13"/>
      <color indexed="8"/>
      <name val="Arial"/>
      <family val="2"/>
      <charset val="204"/>
    </font>
    <font>
      <b/>
      <sz val="13"/>
      <color indexed="8"/>
      <name val="Arial"/>
      <family val="2"/>
      <charset val="204"/>
    </font>
    <font>
      <b/>
      <sz val="12"/>
      <name val="Arial"/>
      <family val="2"/>
      <charset val="204"/>
    </font>
    <font>
      <b/>
      <sz val="13"/>
      <name val="Arial"/>
      <family val="2"/>
      <charset val="204"/>
    </font>
    <font>
      <b/>
      <sz val="8"/>
      <name val="Arial"/>
      <family val="2"/>
      <charset val="204"/>
    </font>
    <font>
      <b/>
      <i/>
      <sz val="10"/>
      <color indexed="8"/>
      <name val="Arial"/>
      <family val="2"/>
      <charset val="204"/>
    </font>
    <font>
      <b/>
      <i/>
      <vertAlign val="superscript"/>
      <sz val="10"/>
      <color indexed="8"/>
      <name val="Arial"/>
      <family val="2"/>
      <charset val="204"/>
    </font>
    <font>
      <sz val="11"/>
      <name val="Arial"/>
      <family val="2"/>
      <charset val="204"/>
    </font>
    <font>
      <sz val="10"/>
      <name val="Arial"/>
      <family val="2"/>
      <charset val="204"/>
    </font>
    <font>
      <b/>
      <sz val="10"/>
      <color indexed="9"/>
      <name val="Arial"/>
      <family val="2"/>
      <charset val="204"/>
    </font>
    <font>
      <b/>
      <sz val="12"/>
      <name val="Arial Cyr"/>
      <charset val="204"/>
    </font>
    <font>
      <sz val="11"/>
      <name val="Calibri"/>
      <family val="2"/>
      <charset val="204"/>
    </font>
    <font>
      <b/>
      <sz val="11"/>
      <name val="Arial Cyr"/>
      <charset val="204"/>
    </font>
    <font>
      <b/>
      <sz val="10"/>
      <name val="Arial Cyr"/>
      <charset val="204"/>
    </font>
    <font>
      <b/>
      <u/>
      <sz val="10"/>
      <name val="Arial"/>
      <family val="2"/>
      <charset val="204"/>
    </font>
    <font>
      <sz val="12"/>
      <name val="Calibri"/>
      <family val="2"/>
      <charset val="204"/>
    </font>
    <font>
      <b/>
      <vertAlign val="superscript"/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 Cyr"/>
      <charset val="204"/>
    </font>
    <font>
      <b/>
      <sz val="10"/>
      <color indexed="8"/>
      <name val="Arial Cyr"/>
      <charset val="204"/>
    </font>
    <font>
      <sz val="8"/>
      <name val="Arial"/>
      <family val="2"/>
    </font>
    <font>
      <b/>
      <sz val="11"/>
      <color indexed="8"/>
      <name val="Calibri"/>
      <family val="2"/>
      <charset val="204"/>
    </font>
    <font>
      <b/>
      <sz val="14"/>
      <color indexed="8"/>
      <name val="Arial Cyr"/>
      <charset val="204"/>
    </font>
    <font>
      <b/>
      <vertAlign val="superscript"/>
      <sz val="10"/>
      <color indexed="8"/>
      <name val="Arial Cyr"/>
      <charset val="204"/>
    </font>
    <font>
      <sz val="11"/>
      <color indexed="8"/>
      <name val="Calibri"/>
      <family val="2"/>
      <charset val="204"/>
    </font>
    <font>
      <sz val="10"/>
      <color indexed="8"/>
      <name val="Arial Cyr"/>
      <charset val="204"/>
    </font>
    <font>
      <b/>
      <sz val="11"/>
      <color indexed="8"/>
      <name val="Arial Cyr"/>
      <charset val="204"/>
    </font>
    <font>
      <b/>
      <sz val="10"/>
      <color indexed="8"/>
      <name val="Calibri"/>
      <family val="2"/>
      <charset val="204"/>
    </font>
    <font>
      <sz val="10"/>
      <color indexed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9"/>
        <bgColor indexed="64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5">
    <xf numFmtId="0" fontId="0" fillId="0" borderId="0"/>
    <xf numFmtId="0" fontId="38" fillId="0" borderId="0"/>
    <xf numFmtId="0" fontId="41" fillId="0" borderId="0"/>
    <xf numFmtId="0" fontId="45" fillId="0" borderId="0"/>
    <xf numFmtId="0" fontId="38" fillId="0" borderId="0"/>
  </cellStyleXfs>
  <cellXfs count="497">
    <xf numFmtId="0" fontId="0" fillId="0" borderId="0" xfId="0"/>
    <xf numFmtId="0" fontId="1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top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49" fontId="5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vertical="center" wrapText="1"/>
    </xf>
    <xf numFmtId="0" fontId="10" fillId="0" borderId="12" xfId="0" applyFont="1" applyFill="1" applyBorder="1" applyAlignment="1">
      <alignment horizontal="center" vertical="center" wrapText="1"/>
    </xf>
    <xf numFmtId="4" fontId="5" fillId="0" borderId="12" xfId="0" applyNumberFormat="1" applyFont="1" applyFill="1" applyBorder="1" applyAlignment="1">
      <alignment horizontal="center" vertical="center" wrapText="1"/>
    </xf>
    <xf numFmtId="4" fontId="5" fillId="0" borderId="13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 wrapText="1"/>
    </xf>
    <xf numFmtId="0" fontId="10" fillId="0" borderId="8" xfId="0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4" fontId="5" fillId="0" borderId="9" xfId="0" applyNumberFormat="1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horizontal="center" vertical="center" wrapText="1"/>
    </xf>
    <xf numFmtId="4" fontId="5" fillId="0" borderId="19" xfId="0" applyNumberFormat="1" applyFont="1" applyFill="1" applyBorder="1" applyAlignment="1">
      <alignment horizontal="center" vertical="center" wrapText="1"/>
    </xf>
    <xf numFmtId="4" fontId="5" fillId="0" borderId="2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/>
    </xf>
    <xf numFmtId="0" fontId="9" fillId="0" borderId="0" xfId="0" applyFont="1" applyFill="1" applyBorder="1" applyAlignment="1">
      <alignment vertical="center" wrapText="1"/>
    </xf>
    <xf numFmtId="0" fontId="14" fillId="0" borderId="8" xfId="0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/>
    </xf>
    <xf numFmtId="4" fontId="5" fillId="0" borderId="8" xfId="0" applyNumberFormat="1" applyFont="1" applyFill="1" applyBorder="1" applyAlignment="1">
      <alignment horizontal="center" vertical="center"/>
    </xf>
    <xf numFmtId="49" fontId="5" fillId="0" borderId="29" xfId="0" applyNumberFormat="1" applyFont="1" applyFill="1" applyBorder="1" applyAlignment="1">
      <alignment horizontal="center" vertical="center"/>
    </xf>
    <xf numFmtId="49" fontId="5" fillId="0" borderId="18" xfId="0" applyNumberFormat="1" applyFont="1" applyFill="1" applyBorder="1" applyAlignment="1">
      <alignment horizontal="center" vertical="center"/>
    </xf>
    <xf numFmtId="4" fontId="5" fillId="0" borderId="19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49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 wrapText="1"/>
    </xf>
    <xf numFmtId="49" fontId="1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5" fillId="0" borderId="34" xfId="0" applyFont="1" applyFill="1" applyBorder="1" applyAlignment="1">
      <alignment horizontal="center" vertical="center" wrapText="1"/>
    </xf>
    <xf numFmtId="0" fontId="5" fillId="0" borderId="3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164" fontId="5" fillId="0" borderId="8" xfId="0" applyNumberFormat="1" applyFont="1" applyFill="1" applyBorder="1" applyAlignment="1">
      <alignment horizontal="center" vertical="center" wrapText="1"/>
    </xf>
    <xf numFmtId="4" fontId="9" fillId="0" borderId="8" xfId="0" applyNumberFormat="1" applyFont="1" applyFill="1" applyBorder="1" applyAlignment="1">
      <alignment horizontal="center" vertical="center" wrapText="1"/>
    </xf>
    <xf numFmtId="1" fontId="5" fillId="0" borderId="8" xfId="0" applyNumberFormat="1" applyFont="1" applyFill="1" applyBorder="1" applyAlignment="1">
      <alignment horizontal="center" vertical="center"/>
    </xf>
    <xf numFmtId="1" fontId="5" fillId="0" borderId="9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4" fontId="9" fillId="0" borderId="19" xfId="0" applyNumberFormat="1" applyFont="1" applyFill="1" applyBorder="1" applyAlignment="1">
      <alignment horizontal="center" vertical="center" wrapText="1"/>
    </xf>
    <xf numFmtId="1" fontId="5" fillId="0" borderId="19" xfId="0" applyNumberFormat="1" applyFont="1" applyFill="1" applyBorder="1" applyAlignment="1">
      <alignment horizontal="center" vertical="center"/>
    </xf>
    <xf numFmtId="1" fontId="5" fillId="0" borderId="2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/>
    </xf>
    <xf numFmtId="49" fontId="15" fillId="0" borderId="0" xfId="0" applyNumberFormat="1" applyFont="1" applyFill="1" applyBorder="1" applyAlignment="1">
      <alignment vertical="center"/>
    </xf>
    <xf numFmtId="49" fontId="5" fillId="0" borderId="37" xfId="0" applyNumberFormat="1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49" fontId="5" fillId="0" borderId="39" xfId="0" applyNumberFormat="1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 wrapText="1"/>
    </xf>
    <xf numFmtId="4" fontId="9" fillId="0" borderId="0" xfId="0" applyNumberFormat="1" applyFont="1" applyFill="1" applyBorder="1" applyAlignment="1">
      <alignment vertical="center" wrapText="1"/>
    </xf>
    <xf numFmtId="49" fontId="5" fillId="0" borderId="40" xfId="0" applyNumberFormat="1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49" fontId="5" fillId="0" borderId="41" xfId="0" applyNumberFormat="1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 wrapText="1"/>
    </xf>
    <xf numFmtId="0" fontId="17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top"/>
    </xf>
    <xf numFmtId="49" fontId="5" fillId="0" borderId="2" xfId="0" applyNumberFormat="1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center" vertical="top" wrapText="1"/>
    </xf>
    <xf numFmtId="0" fontId="5" fillId="0" borderId="38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 wrapText="1"/>
    </xf>
    <xf numFmtId="0" fontId="9" fillId="0" borderId="8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2" fontId="9" fillId="0" borderId="8" xfId="0" applyNumberFormat="1" applyFont="1" applyFill="1" applyBorder="1" applyAlignment="1">
      <alignment horizontal="center" vertical="center"/>
    </xf>
    <xf numFmtId="2" fontId="9" fillId="0" borderId="9" xfId="0" applyNumberFormat="1" applyFont="1" applyFill="1" applyBorder="1" applyAlignment="1">
      <alignment horizontal="center" vertical="center"/>
    </xf>
    <xf numFmtId="2" fontId="9" fillId="0" borderId="0" xfId="0" applyNumberFormat="1" applyFont="1" applyFill="1" applyBorder="1" applyAlignment="1">
      <alignment horizontal="center" vertical="center"/>
    </xf>
    <xf numFmtId="2" fontId="9" fillId="0" borderId="19" xfId="0" applyNumberFormat="1" applyFont="1" applyFill="1" applyBorder="1" applyAlignment="1">
      <alignment horizontal="center" vertical="center"/>
    </xf>
    <xf numFmtId="2" fontId="9" fillId="0" borderId="2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/>
    </xf>
    <xf numFmtId="2" fontId="5" fillId="0" borderId="8" xfId="0" applyNumberFormat="1" applyFont="1" applyFill="1" applyBorder="1" applyAlignment="1">
      <alignment horizontal="center" vertical="center"/>
    </xf>
    <xf numFmtId="2" fontId="5" fillId="0" borderId="10" xfId="0" applyNumberFormat="1" applyFont="1" applyFill="1" applyBorder="1" applyAlignment="1">
      <alignment horizontal="center" vertical="center"/>
    </xf>
    <xf numFmtId="2" fontId="5" fillId="0" borderId="9" xfId="0" applyNumberFormat="1" applyFont="1" applyFill="1" applyBorder="1" applyAlignment="1">
      <alignment horizontal="center" vertical="center"/>
    </xf>
    <xf numFmtId="2" fontId="5" fillId="0" borderId="19" xfId="0" applyNumberFormat="1" applyFont="1" applyFill="1" applyBorder="1" applyAlignment="1">
      <alignment horizontal="center" vertical="center"/>
    </xf>
    <xf numFmtId="2" fontId="5" fillId="0" borderId="30" xfId="0" applyNumberFormat="1" applyFont="1" applyFill="1" applyBorder="1" applyAlignment="1">
      <alignment horizontal="center" vertical="center"/>
    </xf>
    <xf numFmtId="2" fontId="5" fillId="0" borderId="20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vertical="center"/>
    </xf>
    <xf numFmtId="0" fontId="20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vertical="center" wrapText="1"/>
    </xf>
    <xf numFmtId="4" fontId="6" fillId="0" borderId="8" xfId="0" applyNumberFormat="1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vertical="center" wrapText="1"/>
    </xf>
    <xf numFmtId="4" fontId="6" fillId="0" borderId="19" xfId="0" applyNumberFormat="1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49" fontId="5" fillId="0" borderId="44" xfId="0" applyNumberFormat="1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vertical="center" wrapText="1"/>
    </xf>
    <xf numFmtId="4" fontId="5" fillId="0" borderId="45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49" fontId="5" fillId="0" borderId="0" xfId="0" applyNumberFormat="1" applyFont="1" applyFill="1" applyBorder="1" applyAlignment="1">
      <alignment horizontal="center" vertical="top"/>
    </xf>
    <xf numFmtId="49" fontId="22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/>
    <xf numFmtId="0" fontId="5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 wrapText="1"/>
    </xf>
    <xf numFmtId="0" fontId="5" fillId="0" borderId="19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horizontal="left" vertical="center" wrapText="1"/>
    </xf>
    <xf numFmtId="165" fontId="5" fillId="0" borderId="8" xfId="0" applyNumberFormat="1" applyFont="1" applyFill="1" applyBorder="1" applyAlignment="1">
      <alignment horizontal="center" vertical="center"/>
    </xf>
    <xf numFmtId="165" fontId="5" fillId="0" borderId="19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8" fillId="0" borderId="0" xfId="0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49" fontId="30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32" fillId="0" borderId="0" xfId="0" applyFont="1" applyFill="1"/>
    <xf numFmtId="0" fontId="33" fillId="0" borderId="0" xfId="0" applyFont="1" applyFill="1" applyAlignment="1">
      <alignment horizontal="center"/>
    </xf>
    <xf numFmtId="0" fontId="0" fillId="0" borderId="0" xfId="0" applyFill="1" applyAlignment="1">
      <alignment vertical="center"/>
    </xf>
    <xf numFmtId="0" fontId="34" fillId="0" borderId="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49" fontId="34" fillId="3" borderId="7" xfId="0" applyNumberFormat="1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left" vertical="center" wrapText="1"/>
    </xf>
    <xf numFmtId="4" fontId="6" fillId="3" borderId="8" xfId="0" applyNumberFormat="1" applyFont="1" applyFill="1" applyBorder="1" applyAlignment="1">
      <alignment horizontal="center" vertical="center"/>
    </xf>
    <xf numFmtId="4" fontId="6" fillId="3" borderId="9" xfId="0" applyNumberFormat="1" applyFont="1" applyFill="1" applyBorder="1" applyAlignment="1">
      <alignment horizontal="center" vertical="center"/>
    </xf>
    <xf numFmtId="49" fontId="34" fillId="3" borderId="18" xfId="0" applyNumberFormat="1" applyFont="1" applyFill="1" applyBorder="1" applyAlignment="1">
      <alignment horizontal="center" vertical="center"/>
    </xf>
    <xf numFmtId="0" fontId="16" fillId="3" borderId="19" xfId="0" applyFont="1" applyFill="1" applyBorder="1" applyAlignment="1">
      <alignment horizontal="left" vertical="center" wrapText="1"/>
    </xf>
    <xf numFmtId="4" fontId="6" fillId="3" borderId="19" xfId="0" applyNumberFormat="1" applyFont="1" applyFill="1" applyBorder="1" applyAlignment="1">
      <alignment horizontal="center" vertical="center"/>
    </xf>
    <xf numFmtId="4" fontId="6" fillId="3" borderId="20" xfId="0" applyNumberFormat="1" applyFont="1" applyFill="1" applyBorder="1" applyAlignment="1">
      <alignment horizontal="center" vertical="center"/>
    </xf>
    <xf numFmtId="49" fontId="34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/>
    </xf>
    <xf numFmtId="4" fontId="5" fillId="0" borderId="0" xfId="0" applyNumberFormat="1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vertical="center" wrapText="1"/>
    </xf>
    <xf numFmtId="49" fontId="29" fillId="0" borderId="0" xfId="0" applyNumberFormat="1" applyFont="1" applyAlignment="1">
      <alignment horizontal="center" vertical="top"/>
    </xf>
    <xf numFmtId="49" fontId="29" fillId="0" borderId="0" xfId="0" applyNumberFormat="1" applyFont="1" applyAlignment="1">
      <alignment horizontal="center" vertical="center"/>
    </xf>
    <xf numFmtId="0" fontId="32" fillId="0" borderId="0" xfId="0" applyFont="1" applyFill="1" applyAlignment="1">
      <alignment vertical="center"/>
    </xf>
    <xf numFmtId="0" fontId="6" fillId="0" borderId="10" xfId="0" applyFont="1" applyFill="1" applyBorder="1" applyAlignment="1">
      <alignment horizontal="center" vertical="center" wrapText="1"/>
    </xf>
    <xf numFmtId="4" fontId="6" fillId="3" borderId="10" xfId="0" applyNumberFormat="1" applyFont="1" applyFill="1" applyBorder="1" applyAlignment="1">
      <alignment horizontal="center" vertical="center"/>
    </xf>
    <xf numFmtId="4" fontId="6" fillId="3" borderId="30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34" fillId="0" borderId="7" xfId="0" applyNumberFormat="1" applyFont="1" applyFill="1" applyBorder="1" applyAlignment="1">
      <alignment horizontal="center" vertical="center"/>
    </xf>
    <xf numFmtId="4" fontId="5" fillId="0" borderId="10" xfId="0" applyNumberFormat="1" applyFont="1" applyFill="1" applyBorder="1" applyAlignment="1">
      <alignment horizontal="center" vertical="center" wrapText="1"/>
    </xf>
    <xf numFmtId="49" fontId="34" fillId="0" borderId="18" xfId="0" applyNumberFormat="1" applyFont="1" applyFill="1" applyBorder="1" applyAlignment="1">
      <alignment horizontal="center" vertical="center"/>
    </xf>
    <xf numFmtId="4" fontId="5" fillId="0" borderId="30" xfId="0" applyNumberFormat="1" applyFont="1" applyFill="1" applyBorder="1" applyAlignment="1">
      <alignment horizontal="center" vertical="center" wrapText="1"/>
    </xf>
    <xf numFmtId="49" fontId="5" fillId="0" borderId="47" xfId="0" applyNumberFormat="1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center"/>
    </xf>
    <xf numFmtId="3" fontId="5" fillId="0" borderId="9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/>
    <xf numFmtId="49" fontId="8" fillId="0" borderId="0" xfId="0" applyNumberFormat="1" applyFont="1" applyFill="1" applyBorder="1" applyAlignment="1">
      <alignment vertical="center"/>
    </xf>
    <xf numFmtId="49" fontId="5" fillId="0" borderId="8" xfId="0" applyNumberFormat="1" applyFont="1" applyFill="1" applyBorder="1" applyAlignment="1">
      <alignment horizontal="center" vertical="center" wrapText="1"/>
    </xf>
    <xf numFmtId="4" fontId="6" fillId="0" borderId="9" xfId="1" applyNumberFormat="1" applyFont="1" applyFill="1" applyBorder="1" applyAlignment="1">
      <alignment horizontal="center" vertical="center" wrapText="1"/>
    </xf>
    <xf numFmtId="4" fontId="9" fillId="0" borderId="0" xfId="0" applyNumberFormat="1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 wrapText="1"/>
    </xf>
    <xf numFmtId="49" fontId="5" fillId="0" borderId="19" xfId="0" applyNumberFormat="1" applyFont="1" applyFill="1" applyBorder="1" applyAlignment="1">
      <alignment horizontal="center" vertical="center" wrapText="1"/>
    </xf>
    <xf numFmtId="4" fontId="6" fillId="0" borderId="20" xfId="1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4" fontId="9" fillId="0" borderId="0" xfId="1" applyNumberFormat="1" applyFont="1" applyFill="1" applyBorder="1" applyAlignment="1">
      <alignment horizontal="center" vertical="center" wrapText="1"/>
    </xf>
    <xf numFmtId="4" fontId="5" fillId="0" borderId="9" xfId="1" applyNumberFormat="1" applyFont="1" applyFill="1" applyBorder="1" applyAlignment="1">
      <alignment horizontal="center" vertical="center" wrapText="1"/>
    </xf>
    <xf numFmtId="4" fontId="5" fillId="0" borderId="20" xfId="1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/>
    </xf>
    <xf numFmtId="4" fontId="5" fillId="0" borderId="3" xfId="1" applyNumberFormat="1" applyFont="1" applyFill="1" applyBorder="1" applyAlignment="1">
      <alignment horizontal="center" vertical="center" wrapText="1"/>
    </xf>
    <xf numFmtId="4" fontId="5" fillId="0" borderId="19" xfId="1" applyNumberFormat="1" applyFont="1" applyFill="1" applyBorder="1" applyAlignment="1">
      <alignment horizontal="center" vertical="center" wrapText="1"/>
    </xf>
    <xf numFmtId="0" fontId="42" fillId="0" borderId="0" xfId="0" applyFont="1" applyFill="1" applyBorder="1"/>
    <xf numFmtId="0" fontId="42" fillId="0" borderId="0" xfId="0" applyFont="1" applyFill="1" applyBorder="1" applyAlignment="1"/>
    <xf numFmtId="49" fontId="9" fillId="0" borderId="0" xfId="0" applyNumberFormat="1" applyFont="1" applyFill="1" applyBorder="1" applyAlignment="1">
      <alignment vertical="center" wrapText="1"/>
    </xf>
    <xf numFmtId="0" fontId="40" fillId="0" borderId="8" xfId="0" applyFont="1" applyBorder="1" applyAlignment="1">
      <alignment horizontal="center" vertical="center" wrapText="1"/>
    </xf>
    <xf numFmtId="4" fontId="40" fillId="0" borderId="8" xfId="0" applyNumberFormat="1" applyFont="1" applyFill="1" applyBorder="1" applyAlignment="1">
      <alignment horizontal="center" vertical="center"/>
    </xf>
    <xf numFmtId="4" fontId="40" fillId="2" borderId="8" xfId="0" applyNumberFormat="1" applyFont="1" applyFill="1" applyBorder="1" applyAlignment="1">
      <alignment horizontal="center" vertical="center"/>
    </xf>
    <xf numFmtId="4" fontId="40" fillId="0" borderId="19" xfId="0" applyNumberFormat="1" applyFont="1" applyFill="1" applyBorder="1" applyAlignment="1">
      <alignment horizontal="center" vertical="center"/>
    </xf>
    <xf numFmtId="4" fontId="40" fillId="0" borderId="0" xfId="0" applyNumberFormat="1" applyFont="1" applyFill="1" applyBorder="1" applyAlignment="1">
      <alignment horizontal="center" vertical="center"/>
    </xf>
    <xf numFmtId="49" fontId="29" fillId="0" borderId="0" xfId="0" applyNumberFormat="1" applyFont="1" applyFill="1" applyBorder="1" applyAlignment="1">
      <alignment vertical="center"/>
    </xf>
    <xf numFmtId="0" fontId="29" fillId="0" borderId="0" xfId="0" applyFont="1" applyFill="1" applyBorder="1" applyAlignment="1">
      <alignment horizontal="right"/>
    </xf>
    <xf numFmtId="0" fontId="29" fillId="0" borderId="0" xfId="0" applyFont="1" applyFill="1" applyBorder="1"/>
    <xf numFmtId="4" fontId="5" fillId="0" borderId="9" xfId="0" applyNumberFormat="1" applyFont="1" applyFill="1" applyBorder="1" applyAlignment="1">
      <alignment horizontal="center" vertical="center"/>
    </xf>
    <xf numFmtId="2" fontId="5" fillId="0" borderId="9" xfId="0" applyNumberFormat="1" applyFont="1" applyFill="1" applyBorder="1" applyAlignment="1">
      <alignment horizontal="center" vertical="center" wrapText="1"/>
    </xf>
    <xf numFmtId="49" fontId="5" fillId="0" borderId="48" xfId="0" applyNumberFormat="1" applyFont="1" applyFill="1" applyBorder="1" applyAlignment="1">
      <alignment horizontal="center" vertical="top" wrapText="1"/>
    </xf>
    <xf numFmtId="0" fontId="5" fillId="0" borderId="49" xfId="0" applyFont="1" applyFill="1" applyBorder="1" applyAlignment="1">
      <alignment horizontal="center" vertical="top" wrapText="1"/>
    </xf>
    <xf numFmtId="0" fontId="5" fillId="0" borderId="50" xfId="0" applyFont="1" applyFill="1" applyBorder="1" applyAlignment="1">
      <alignment horizontal="center" vertical="top" wrapText="1"/>
    </xf>
    <xf numFmtId="49" fontId="5" fillId="0" borderId="11" xfId="0" applyNumberFormat="1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 wrapText="1"/>
    </xf>
    <xf numFmtId="4" fontId="5" fillId="0" borderId="0" xfId="1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49" fontId="5" fillId="0" borderId="41" xfId="0" applyNumberFormat="1" applyFont="1" applyFill="1" applyBorder="1" applyAlignment="1">
      <alignment horizontal="center" vertical="center" wrapText="1"/>
    </xf>
    <xf numFmtId="0" fontId="5" fillId="0" borderId="3" xfId="3" applyFont="1" applyFill="1" applyBorder="1" applyAlignment="1">
      <alignment horizontal="center" vertical="center" wrapText="1"/>
    </xf>
    <xf numFmtId="0" fontId="5" fillId="0" borderId="38" xfId="3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top" wrapText="1"/>
    </xf>
    <xf numFmtId="49" fontId="9" fillId="0" borderId="7" xfId="0" applyNumberFormat="1" applyFont="1" applyFill="1" applyBorder="1" applyAlignment="1">
      <alignment vertical="top"/>
    </xf>
    <xf numFmtId="0" fontId="5" fillId="0" borderId="8" xfId="3" applyFont="1" applyFill="1" applyBorder="1" applyAlignment="1">
      <alignment horizontal="center" vertical="center"/>
    </xf>
    <xf numFmtId="3" fontId="46" fillId="0" borderId="9" xfId="4" applyNumberFormat="1" applyFont="1" applyFill="1" applyBorder="1" applyAlignment="1">
      <alignment vertical="center"/>
    </xf>
    <xf numFmtId="49" fontId="9" fillId="0" borderId="39" xfId="0" applyNumberFormat="1" applyFont="1" applyFill="1" applyBorder="1" applyAlignment="1">
      <alignment vertical="top"/>
    </xf>
    <xf numFmtId="0" fontId="5" fillId="0" borderId="10" xfId="3" applyFont="1" applyFill="1" applyBorder="1" applyAlignment="1">
      <alignment horizontal="left" wrapText="1"/>
    </xf>
    <xf numFmtId="0" fontId="5" fillId="0" borderId="27" xfId="3" applyFont="1" applyFill="1" applyBorder="1" applyAlignment="1">
      <alignment horizontal="center" wrapText="1"/>
    </xf>
    <xf numFmtId="0" fontId="5" fillId="0" borderId="27" xfId="3" applyFont="1" applyFill="1" applyBorder="1" applyAlignment="1">
      <alignment horizontal="center" vertical="center"/>
    </xf>
    <xf numFmtId="49" fontId="9" fillId="0" borderId="39" xfId="0" applyNumberFormat="1" applyFont="1" applyFill="1" applyBorder="1" applyAlignment="1">
      <alignment horizontal="center" vertical="center"/>
    </xf>
    <xf numFmtId="0" fontId="5" fillId="0" borderId="10" xfId="3" applyFont="1" applyFill="1" applyBorder="1" applyAlignment="1">
      <alignment horizontal="left" vertical="center" wrapText="1"/>
    </xf>
    <xf numFmtId="0" fontId="5" fillId="0" borderId="27" xfId="0" applyFont="1" applyFill="1" applyBorder="1" applyAlignment="1">
      <alignment vertical="center" wrapText="1"/>
    </xf>
    <xf numFmtId="4" fontId="5" fillId="0" borderId="8" xfId="3" applyNumberFormat="1" applyFont="1" applyFill="1" applyBorder="1" applyAlignment="1">
      <alignment horizontal="center" vertical="center"/>
    </xf>
    <xf numFmtId="4" fontId="40" fillId="0" borderId="9" xfId="4" applyNumberFormat="1" applyFont="1" applyFill="1" applyBorder="1" applyAlignment="1">
      <alignment horizontal="center" vertical="center"/>
    </xf>
    <xf numFmtId="0" fontId="5" fillId="0" borderId="10" xfId="3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vertical="center" wrapText="1"/>
    </xf>
    <xf numFmtId="0" fontId="5" fillId="0" borderId="24" xfId="3" applyFont="1" applyFill="1" applyBorder="1" applyAlignment="1">
      <alignment horizontal="center" vertical="center" wrapText="1"/>
    </xf>
    <xf numFmtId="0" fontId="14" fillId="0" borderId="8" xfId="3" applyFont="1" applyFill="1" applyBorder="1" applyAlignment="1">
      <alignment horizontal="center" vertical="center"/>
    </xf>
    <xf numFmtId="0" fontId="5" fillId="0" borderId="14" xfId="3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vertical="center" wrapText="1"/>
    </xf>
    <xf numFmtId="49" fontId="9" fillId="0" borderId="7" xfId="0" applyNumberFormat="1" applyFont="1" applyFill="1" applyBorder="1" applyAlignment="1">
      <alignment horizontal="center" vertical="center"/>
    </xf>
    <xf numFmtId="0" fontId="1" fillId="0" borderId="8" xfId="3" applyFont="1" applyFill="1" applyBorder="1" applyAlignment="1">
      <alignment horizontal="center" vertical="center"/>
    </xf>
    <xf numFmtId="0" fontId="5" fillId="0" borderId="8" xfId="3" applyFont="1" applyFill="1" applyBorder="1" applyAlignment="1">
      <alignment horizontal="center" vertical="center" wrapText="1"/>
    </xf>
    <xf numFmtId="4" fontId="5" fillId="0" borderId="16" xfId="3" applyNumberFormat="1" applyFont="1" applyFill="1" applyBorder="1" applyAlignment="1">
      <alignment horizontal="center" vertical="center"/>
    </xf>
    <xf numFmtId="0" fontId="5" fillId="0" borderId="19" xfId="3" applyFont="1" applyFill="1" applyBorder="1" applyAlignment="1">
      <alignment horizontal="center" vertical="center"/>
    </xf>
    <xf numFmtId="4" fontId="6" fillId="0" borderId="19" xfId="3" applyNumberFormat="1" applyFont="1" applyFill="1" applyBorder="1" applyAlignment="1">
      <alignment horizontal="center" vertical="center"/>
    </xf>
    <xf numFmtId="49" fontId="9" fillId="0" borderId="0" xfId="3" applyNumberFormat="1" applyFont="1" applyFill="1" applyBorder="1" applyAlignment="1">
      <alignment horizontal="center" vertical="center" wrapText="1"/>
    </xf>
    <xf numFmtId="0" fontId="5" fillId="0" borderId="0" xfId="3" applyFont="1" applyFill="1" applyBorder="1" applyAlignment="1">
      <alignment vertical="center" wrapText="1"/>
    </xf>
    <xf numFmtId="0" fontId="9" fillId="0" borderId="0" xfId="3" applyFont="1" applyFill="1" applyBorder="1" applyAlignment="1">
      <alignment horizontal="center" vertical="center"/>
    </xf>
    <xf numFmtId="49" fontId="5" fillId="0" borderId="0" xfId="3" applyNumberFormat="1" applyFont="1" applyFill="1" applyBorder="1" applyAlignment="1">
      <alignment horizontal="center" vertical="center"/>
    </xf>
    <xf numFmtId="0" fontId="40" fillId="0" borderId="0" xfId="4" applyFont="1" applyFill="1" applyBorder="1" applyAlignment="1">
      <alignment horizontal="center"/>
    </xf>
    <xf numFmtId="49" fontId="5" fillId="0" borderId="29" xfId="0" applyNumberFormat="1" applyFont="1" applyFill="1" applyBorder="1" applyAlignment="1">
      <alignment horizontal="center" vertical="center" wrapText="1"/>
    </xf>
    <xf numFmtId="4" fontId="5" fillId="0" borderId="52" xfId="0" applyNumberFormat="1" applyFont="1" applyFill="1" applyBorder="1" applyAlignment="1">
      <alignment horizontal="center" vertical="center"/>
    </xf>
    <xf numFmtId="49" fontId="5" fillId="0" borderId="53" xfId="0" applyNumberFormat="1" applyFont="1" applyFill="1" applyBorder="1" applyAlignment="1">
      <alignment horizontal="center" vertical="center" wrapText="1"/>
    </xf>
    <xf numFmtId="0" fontId="5" fillId="0" borderId="53" xfId="0" applyFont="1" applyFill="1" applyBorder="1" applyAlignment="1">
      <alignment horizontal="left" vertical="center" wrapText="1"/>
    </xf>
    <xf numFmtId="0" fontId="5" fillId="0" borderId="53" xfId="0" applyFont="1" applyFill="1" applyBorder="1" applyAlignment="1">
      <alignment horizontal="center" vertical="center"/>
    </xf>
    <xf numFmtId="4" fontId="5" fillId="0" borderId="53" xfId="0" applyNumberFormat="1" applyFont="1" applyFill="1" applyBorder="1" applyAlignment="1">
      <alignment horizontal="center" vertical="center"/>
    </xf>
    <xf numFmtId="49" fontId="5" fillId="0" borderId="54" xfId="0" applyNumberFormat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4" fontId="5" fillId="0" borderId="13" xfId="0" applyNumberFormat="1" applyFont="1" applyFill="1" applyBorder="1" applyAlignment="1">
      <alignment horizontal="center" vertical="center"/>
    </xf>
    <xf numFmtId="0" fontId="49" fillId="0" borderId="0" xfId="0" applyFont="1" applyFill="1" applyBorder="1" applyAlignment="1">
      <alignment horizontal="center" vertical="center"/>
    </xf>
    <xf numFmtId="4" fontId="5" fillId="0" borderId="52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5" fillId="0" borderId="12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49" fontId="5" fillId="0" borderId="54" xfId="0" applyNumberFormat="1" applyFont="1" applyFill="1" applyBorder="1" applyAlignment="1">
      <alignment horizontal="center" vertical="top" wrapText="1"/>
    </xf>
    <xf numFmtId="0" fontId="40" fillId="0" borderId="12" xfId="0" applyFont="1" applyFill="1" applyBorder="1" applyAlignment="1">
      <alignment horizontal="center" vertical="center"/>
    </xf>
    <xf numFmtId="4" fontId="5" fillId="0" borderId="8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/>
    <xf numFmtId="0" fontId="5" fillId="0" borderId="8" xfId="0" applyFont="1" applyFill="1" applyBorder="1" applyAlignment="1">
      <alignment horizontal="center" vertical="center"/>
    </xf>
    <xf numFmtId="0" fontId="40" fillId="0" borderId="0" xfId="4" applyFont="1" applyFill="1" applyBorder="1" applyAlignment="1">
      <alignment horizontal="left" vertical="center" wrapText="1"/>
    </xf>
    <xf numFmtId="4" fontId="5" fillId="0" borderId="9" xfId="0" applyNumberFormat="1" applyFont="1" applyFill="1" applyBorder="1" applyAlignment="1">
      <alignment horizontal="center" vertical="center" wrapText="1"/>
    </xf>
    <xf numFmtId="0" fontId="40" fillId="0" borderId="0" xfId="4" applyFont="1" applyFill="1" applyBorder="1" applyAlignment="1">
      <alignment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40" fillId="0" borderId="8" xfId="0" applyFont="1" applyFill="1" applyBorder="1" applyAlignment="1">
      <alignment horizontal="left" vertical="center" wrapText="1"/>
    </xf>
    <xf numFmtId="0" fontId="47" fillId="0" borderId="39" xfId="0" applyFont="1" applyFill="1" applyBorder="1" applyAlignment="1">
      <alignment horizontal="center" vertical="center" wrapText="1"/>
    </xf>
    <xf numFmtId="0" fontId="47" fillId="0" borderId="42" xfId="0" applyFont="1" applyFill="1" applyBorder="1" applyAlignment="1">
      <alignment horizontal="center" vertical="center" wrapText="1"/>
    </xf>
    <xf numFmtId="0" fontId="47" fillId="0" borderId="28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center" vertical="center"/>
    </xf>
    <xf numFmtId="0" fontId="40" fillId="0" borderId="10" xfId="0" applyFont="1" applyFill="1" applyBorder="1" applyAlignment="1">
      <alignment horizontal="left" vertical="center" wrapText="1"/>
    </xf>
    <xf numFmtId="0" fontId="48" fillId="0" borderId="27" xfId="0" applyFont="1" applyFill="1" applyBorder="1" applyAlignment="1">
      <alignment horizontal="left" vertical="center"/>
    </xf>
    <xf numFmtId="0" fontId="40" fillId="0" borderId="27" xfId="0" applyFont="1" applyFill="1" applyBorder="1" applyAlignment="1">
      <alignment horizontal="left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9" fillId="0" borderId="42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40" fillId="0" borderId="24" xfId="0" applyFont="1" applyFill="1" applyBorder="1" applyAlignment="1">
      <alignment horizontal="left" vertical="center" wrapText="1"/>
    </xf>
    <xf numFmtId="0" fontId="48" fillId="0" borderId="25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40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0" xfId="3" applyFont="1" applyFill="1" applyBorder="1" applyAlignment="1">
      <alignment horizontal="center" vertical="center" wrapText="1"/>
    </xf>
    <xf numFmtId="0" fontId="5" fillId="0" borderId="27" xfId="3" applyFont="1" applyFill="1" applyBorder="1" applyAlignment="1">
      <alignment horizontal="center" vertical="center" wrapText="1"/>
    </xf>
    <xf numFmtId="0" fontId="5" fillId="0" borderId="10" xfId="3" applyFont="1" applyFill="1" applyBorder="1" applyAlignment="1">
      <alignment horizontal="left" vertical="center" wrapText="1"/>
    </xf>
    <xf numFmtId="0" fontId="5" fillId="0" borderId="27" xfId="3" applyFont="1" applyFill="1" applyBorder="1" applyAlignment="1">
      <alignment horizontal="left" vertical="center" wrapText="1"/>
    </xf>
    <xf numFmtId="0" fontId="5" fillId="0" borderId="32" xfId="3" applyFont="1" applyFill="1" applyBorder="1" applyAlignment="1">
      <alignment horizontal="left" vertical="center" wrapText="1"/>
    </xf>
    <xf numFmtId="0" fontId="5" fillId="0" borderId="51" xfId="3" applyFont="1" applyFill="1" applyBorder="1" applyAlignment="1">
      <alignment horizontal="left" vertical="center" wrapText="1"/>
    </xf>
    <xf numFmtId="0" fontId="5" fillId="0" borderId="0" xfId="3" applyFont="1" applyFill="1" applyBorder="1" applyAlignment="1">
      <alignment horizontal="left" vertical="center" wrapText="1"/>
    </xf>
    <xf numFmtId="0" fontId="40" fillId="0" borderId="0" xfId="4" applyFont="1" applyFill="1" applyBorder="1" applyAlignment="1">
      <alignment horizontal="left" vertical="center" wrapText="1"/>
    </xf>
    <xf numFmtId="0" fontId="40" fillId="0" borderId="0" xfId="4" applyFont="1" applyFill="1" applyBorder="1" applyAlignment="1">
      <alignment horizontal="center" vertical="center" wrapText="1"/>
    </xf>
    <xf numFmtId="0" fontId="5" fillId="0" borderId="10" xfId="3" applyFont="1" applyFill="1" applyBorder="1" applyAlignment="1">
      <alignment wrapText="1"/>
    </xf>
    <xf numFmtId="0" fontId="5" fillId="0" borderId="27" xfId="3" applyFont="1" applyFill="1" applyBorder="1" applyAlignment="1">
      <alignment wrapText="1"/>
    </xf>
    <xf numFmtId="0" fontId="5" fillId="0" borderId="24" xfId="3" applyFont="1" applyFill="1" applyBorder="1" applyAlignment="1">
      <alignment horizontal="left" vertical="center" wrapText="1"/>
    </xf>
    <xf numFmtId="0" fontId="5" fillId="0" borderId="25" xfId="3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9" fillId="0" borderId="49" xfId="0" applyFont="1" applyFill="1" applyBorder="1" applyAlignment="1">
      <alignment horizontal="center" vertical="top"/>
    </xf>
    <xf numFmtId="0" fontId="5" fillId="0" borderId="12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  <xf numFmtId="0" fontId="39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0" xfId="0" applyFont="1" applyBorder="1" applyAlignment="1">
      <alignment vertical="center"/>
    </xf>
    <xf numFmtId="4" fontId="40" fillId="0" borderId="8" xfId="0" applyNumberFormat="1" applyFont="1" applyFill="1" applyBorder="1" applyAlignment="1">
      <alignment horizontal="center" vertical="center"/>
    </xf>
    <xf numFmtId="4" fontId="40" fillId="0" borderId="9" xfId="0" applyNumberFormat="1" applyFont="1" applyFill="1" applyBorder="1" applyAlignment="1">
      <alignment horizontal="center" vertical="center"/>
    </xf>
    <xf numFmtId="4" fontId="40" fillId="0" borderId="19" xfId="0" applyNumberFormat="1" applyFont="1" applyFill="1" applyBorder="1" applyAlignment="1">
      <alignment horizontal="center" vertical="center"/>
    </xf>
    <xf numFmtId="4" fontId="40" fillId="0" borderId="20" xfId="0" applyNumberFormat="1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left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4" fontId="40" fillId="2" borderId="9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left" vertical="center" wrapText="1"/>
    </xf>
    <xf numFmtId="0" fontId="43" fillId="0" borderId="1" xfId="0" applyFont="1" applyFill="1" applyBorder="1" applyAlignment="1">
      <alignment horizontal="center" vertical="center"/>
    </xf>
    <xf numFmtId="49" fontId="40" fillId="0" borderId="47" xfId="0" applyNumberFormat="1" applyFont="1" applyFill="1" applyBorder="1" applyAlignment="1">
      <alignment horizontal="center" vertical="center" wrapText="1"/>
    </xf>
    <xf numFmtId="49" fontId="40" fillId="0" borderId="11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40" fillId="0" borderId="8" xfId="0" applyFont="1" applyBorder="1" applyAlignment="1">
      <alignment horizontal="center" vertical="center" wrapText="1"/>
    </xf>
    <xf numFmtId="0" fontId="40" fillId="0" borderId="9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9" xfId="0" applyFont="1" applyFill="1" applyBorder="1" applyAlignment="1">
      <alignment horizontal="left" vertical="center" wrapText="1"/>
    </xf>
    <xf numFmtId="49" fontId="9" fillId="0" borderId="0" xfId="0" applyNumberFormat="1" applyFont="1" applyFill="1" applyBorder="1" applyAlignment="1">
      <alignment horizontal="center" vertical="center"/>
    </xf>
    <xf numFmtId="4" fontId="5" fillId="0" borderId="3" xfId="1" applyNumberFormat="1" applyFont="1" applyFill="1" applyBorder="1" applyAlignment="1">
      <alignment horizontal="center" vertical="center" wrapText="1"/>
    </xf>
    <xf numFmtId="4" fontId="5" fillId="0" borderId="38" xfId="1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27" xfId="0" applyFont="1" applyFill="1" applyBorder="1" applyAlignment="1">
      <alignment horizontal="left" vertical="center" wrapText="1"/>
    </xf>
    <xf numFmtId="0" fontId="5" fillId="2" borderId="30" xfId="0" applyFont="1" applyFill="1" applyBorder="1" applyAlignment="1">
      <alignment horizontal="left" vertical="center" wrapText="1"/>
    </xf>
    <xf numFmtId="0" fontId="5" fillId="2" borderId="31" xfId="0" applyFont="1" applyFill="1" applyBorder="1" applyAlignment="1">
      <alignment horizontal="left" vertical="center" wrapText="1"/>
    </xf>
    <xf numFmtId="0" fontId="5" fillId="2" borderId="10" xfId="2" applyFont="1" applyFill="1" applyBorder="1" applyAlignment="1">
      <alignment horizontal="left" vertical="center" wrapText="1"/>
    </xf>
    <xf numFmtId="0" fontId="5" fillId="2" borderId="27" xfId="2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/>
    </xf>
    <xf numFmtId="4" fontId="5" fillId="0" borderId="10" xfId="0" applyNumberFormat="1" applyFont="1" applyFill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6" fillId="0" borderId="19" xfId="0" applyFont="1" applyFill="1" applyBorder="1" applyAlignment="1">
      <alignment horizontal="left" vertical="center" wrapText="1"/>
    </xf>
    <xf numFmtId="4" fontId="5" fillId="0" borderId="30" xfId="0" applyNumberFormat="1" applyFont="1" applyFill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31" fillId="0" borderId="0" xfId="0" applyFont="1" applyFill="1" applyAlignment="1">
      <alignment horizontal="center" vertical="center" wrapText="1"/>
    </xf>
    <xf numFmtId="0" fontId="36" fillId="0" borderId="0" xfId="0" applyFont="1" applyFill="1" applyAlignment="1"/>
    <xf numFmtId="0" fontId="34" fillId="0" borderId="2" xfId="0" applyFont="1" applyFill="1" applyBorder="1" applyAlignment="1">
      <alignment horizontal="center" vertical="center" wrapText="1"/>
    </xf>
    <xf numFmtId="0" fontId="34" fillId="0" borderId="7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29" fillId="0" borderId="0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16" fillId="3" borderId="8" xfId="0" applyFont="1" applyFill="1" applyBorder="1" applyAlignment="1">
      <alignment horizontal="left" vertical="center" wrapText="1"/>
    </xf>
    <xf numFmtId="4" fontId="6" fillId="3" borderId="10" xfId="0" applyNumberFormat="1" applyFont="1" applyFill="1" applyBorder="1" applyAlignment="1">
      <alignment horizontal="center" vertical="center"/>
    </xf>
    <xf numFmtId="0" fontId="38" fillId="3" borderId="28" xfId="0" applyFont="1" applyFill="1" applyBorder="1" applyAlignment="1">
      <alignment horizontal="center" vertical="center"/>
    </xf>
    <xf numFmtId="0" fontId="16" fillId="3" borderId="19" xfId="0" applyFont="1" applyFill="1" applyBorder="1" applyAlignment="1">
      <alignment horizontal="left" vertical="center" wrapText="1"/>
    </xf>
    <xf numFmtId="4" fontId="6" fillId="3" borderId="30" xfId="0" applyNumberFormat="1" applyFont="1" applyFill="1" applyBorder="1" applyAlignment="1">
      <alignment horizontal="center" vertical="center"/>
    </xf>
    <xf numFmtId="0" fontId="38" fillId="3" borderId="46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29" fillId="0" borderId="0" xfId="0" applyFont="1" applyAlignment="1">
      <alignment horizontal="left" vertical="center" wrapText="1"/>
    </xf>
    <xf numFmtId="0" fontId="29" fillId="0" borderId="0" xfId="0" applyFont="1" applyBorder="1" applyAlignment="1">
      <alignment vertical="center"/>
    </xf>
    <xf numFmtId="0" fontId="31" fillId="0" borderId="0" xfId="0" applyFont="1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4" fillId="0" borderId="8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2" fillId="0" borderId="3" xfId="0" applyFont="1" applyBorder="1" applyAlignment="1">
      <alignment horizontal="center" vertical="center"/>
    </xf>
    <xf numFmtId="0" fontId="32" fillId="0" borderId="38" xfId="0" applyFont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0" fillId="0" borderId="0" xfId="0" applyFont="1" applyFill="1" applyBorder="1" applyAlignment="1">
      <alignment horizontal="left" vertical="center" wrapText="1"/>
    </xf>
    <xf numFmtId="0" fontId="5" fillId="0" borderId="30" xfId="0" applyFont="1" applyFill="1" applyBorder="1" applyAlignment="1">
      <alignment horizontal="left" vertical="center" wrapText="1"/>
    </xf>
    <xf numFmtId="0" fontId="5" fillId="0" borderId="31" xfId="0" applyFont="1" applyFill="1" applyBorder="1" applyAlignment="1">
      <alignment horizontal="left" vertical="center" wrapText="1"/>
    </xf>
    <xf numFmtId="165" fontId="5" fillId="0" borderId="30" xfId="0" applyNumberFormat="1" applyFont="1" applyFill="1" applyBorder="1" applyAlignment="1">
      <alignment horizontal="center" vertical="center"/>
    </xf>
    <xf numFmtId="165" fontId="5" fillId="0" borderId="46" xfId="0" applyNumberFormat="1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left" vertical="center" wrapText="1"/>
    </xf>
    <xf numFmtId="165" fontId="5" fillId="0" borderId="10" xfId="0" applyNumberFormat="1" applyFont="1" applyFill="1" applyBorder="1" applyAlignment="1">
      <alignment horizontal="center" vertical="center"/>
    </xf>
    <xf numFmtId="165" fontId="5" fillId="0" borderId="28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top" wrapText="1"/>
    </xf>
    <xf numFmtId="49" fontId="5" fillId="0" borderId="7" xfId="0" applyNumberFormat="1" applyFont="1" applyFill="1" applyBorder="1"/>
    <xf numFmtId="0" fontId="5" fillId="0" borderId="24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4" fontId="5" fillId="0" borderId="8" xfId="0" applyNumberFormat="1" applyFont="1" applyFill="1" applyBorder="1" applyAlignment="1">
      <alignment horizontal="center" vertical="center" wrapText="1"/>
    </xf>
    <xf numFmtId="4" fontId="5" fillId="0" borderId="9" xfId="0" applyNumberFormat="1" applyFont="1" applyFill="1" applyBorder="1" applyAlignment="1">
      <alignment horizontal="center" vertical="center" wrapText="1"/>
    </xf>
    <xf numFmtId="4" fontId="5" fillId="0" borderId="19" xfId="0" applyNumberFormat="1" applyFont="1" applyFill="1" applyBorder="1" applyAlignment="1">
      <alignment horizontal="center" vertical="center"/>
    </xf>
    <xf numFmtId="4" fontId="5" fillId="0" borderId="2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49" fontId="5" fillId="0" borderId="7" xfId="0" applyNumberFormat="1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/>
    </xf>
    <xf numFmtId="0" fontId="5" fillId="0" borderId="8" xfId="0" applyFont="1" applyFill="1" applyBorder="1" applyAlignment="1">
      <alignment horizontal="center" vertical="top"/>
    </xf>
    <xf numFmtId="0" fontId="6" fillId="0" borderId="3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42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center" vertical="center"/>
    </xf>
    <xf numFmtId="0" fontId="26" fillId="0" borderId="8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28" xfId="0" applyFont="1" applyFill="1" applyBorder="1" applyAlignment="1">
      <alignment horizontal="center" vertical="center" wrapText="1"/>
    </xf>
    <xf numFmtId="0" fontId="17" fillId="0" borderId="45" xfId="0" applyFont="1" applyFill="1" applyBorder="1" applyAlignment="1">
      <alignment horizontal="center" vertical="center" wrapText="1"/>
    </xf>
    <xf numFmtId="0" fontId="25" fillId="0" borderId="32" xfId="0" applyFont="1" applyFill="1" applyBorder="1" applyAlignment="1">
      <alignment horizontal="center" vertical="center" wrapText="1"/>
    </xf>
    <xf numFmtId="0" fontId="25" fillId="0" borderId="33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17" fillId="0" borderId="28" xfId="0" applyFont="1" applyFill="1" applyBorder="1" applyAlignment="1">
      <alignment horizontal="center" vertical="center" wrapText="1"/>
    </xf>
    <xf numFmtId="0" fontId="17" fillId="0" borderId="27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8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6" fillId="0" borderId="42" xfId="0" applyFont="1" applyFill="1" applyBorder="1" applyAlignment="1">
      <alignment horizontal="left" vertical="center" wrapText="1"/>
    </xf>
    <xf numFmtId="0" fontId="6" fillId="0" borderId="30" xfId="0" applyFont="1" applyFill="1" applyBorder="1" applyAlignment="1">
      <alignment horizontal="left" vertical="center" wrapText="1"/>
    </xf>
    <xf numFmtId="0" fontId="6" fillId="0" borderId="43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4" fontId="16" fillId="0" borderId="8" xfId="0" applyNumberFormat="1" applyFont="1" applyFill="1" applyBorder="1" applyAlignment="1">
      <alignment horizontal="center" vertical="center" wrapText="1"/>
    </xf>
    <xf numFmtId="4" fontId="16" fillId="0" borderId="9" xfId="0" applyNumberFormat="1" applyFont="1" applyFill="1" applyBorder="1" applyAlignment="1">
      <alignment horizontal="center" vertical="center" wrapText="1"/>
    </xf>
    <xf numFmtId="4" fontId="9" fillId="0" borderId="19" xfId="0" applyNumberFormat="1" applyFont="1" applyFill="1" applyBorder="1" applyAlignment="1">
      <alignment horizontal="center" vertical="center" wrapText="1"/>
    </xf>
    <xf numFmtId="4" fontId="9" fillId="0" borderId="20" xfId="0" applyNumberFormat="1" applyFont="1" applyFill="1" applyBorder="1" applyAlignment="1">
      <alignment horizontal="center" vertical="center" wrapText="1"/>
    </xf>
    <xf numFmtId="49" fontId="9" fillId="0" borderId="7" xfId="0" applyNumberFormat="1" applyFont="1" applyFill="1" applyBorder="1"/>
    <xf numFmtId="0" fontId="5" fillId="2" borderId="21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/>
    </xf>
    <xf numFmtId="4" fontId="5" fillId="0" borderId="32" xfId="0" applyNumberFormat="1" applyFont="1" applyFill="1" applyBorder="1" applyAlignment="1">
      <alignment horizontal="center" vertical="center"/>
    </xf>
    <xf numFmtId="4" fontId="5" fillId="0" borderId="33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9" fillId="0" borderId="1" xfId="0" applyFont="1" applyFill="1" applyBorder="1" applyAlignment="1">
      <alignment horizontal="center"/>
    </xf>
    <xf numFmtId="0" fontId="10" fillId="0" borderId="16" xfId="0" applyFont="1" applyFill="1" applyBorder="1" applyAlignment="1">
      <alignment horizontal="center" vertical="center" wrapText="1"/>
    </xf>
    <xf numFmtId="0" fontId="10" fillId="0" borderId="17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wrapText="1"/>
    </xf>
    <xf numFmtId="0" fontId="9" fillId="0" borderId="21" xfId="0" applyFont="1" applyFill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top" wrapText="1"/>
    </xf>
    <xf numFmtId="0" fontId="9" fillId="0" borderId="8" xfId="0" applyFont="1" applyFill="1" applyBorder="1"/>
    <xf numFmtId="0" fontId="5" fillId="0" borderId="8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</cellXfs>
  <cellStyles count="5">
    <cellStyle name="Обычный" xfId="0" builtinId="0"/>
    <cellStyle name="Обычный 2" xfId="1"/>
    <cellStyle name="Обычный_Лист1" xfId="2"/>
    <cellStyle name="Обычный_Лист1_ЦЕНЫ_13.47_29.09.15_тарифы" xfId="3"/>
    <cellStyle name="Обычный_ЦЕНЫ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1"/>
  <sheetViews>
    <sheetView tabSelected="1" view="pageBreakPreview" zoomScale="60" workbookViewId="0">
      <selection activeCell="E14" sqref="E14"/>
    </sheetView>
  </sheetViews>
  <sheetFormatPr defaultRowHeight="14.4"/>
  <cols>
    <col min="1" max="1" width="3.6640625" style="1" customWidth="1"/>
    <col min="2" max="2" width="7.21875" style="2" customWidth="1"/>
    <col min="3" max="3" width="39.109375" style="3" customWidth="1"/>
    <col min="4" max="4" width="24.109375" style="4" customWidth="1"/>
    <col min="5" max="5" width="17.21875" style="5" customWidth="1"/>
    <col min="6" max="6" width="13.44140625" style="7" customWidth="1"/>
    <col min="7" max="7" width="14.21875" style="7" customWidth="1"/>
    <col min="8" max="8" width="12.77734375" style="7" customWidth="1"/>
  </cols>
  <sheetData>
    <row r="1" spans="1:8">
      <c r="F1" s="6" t="s">
        <v>738</v>
      </c>
    </row>
    <row r="2" spans="1:8">
      <c r="F2" s="282" t="s">
        <v>739</v>
      </c>
      <c r="G2" s="282"/>
    </row>
    <row r="3" spans="1:8">
      <c r="F3" s="281" t="s">
        <v>746</v>
      </c>
      <c r="G3" s="281"/>
      <c r="H3" s="281"/>
    </row>
    <row r="4" spans="1:8" ht="17.399999999999999">
      <c r="B4" s="310" t="s">
        <v>0</v>
      </c>
      <c r="C4" s="310"/>
      <c r="D4" s="310"/>
      <c r="E4" s="310"/>
      <c r="F4" s="310"/>
      <c r="G4" s="310"/>
      <c r="H4" s="310"/>
    </row>
    <row r="5" spans="1:8">
      <c r="C5" s="7"/>
      <c r="G5" s="282"/>
      <c r="H5" s="282"/>
    </row>
    <row r="6" spans="1:8" ht="15.6">
      <c r="A6" s="8"/>
      <c r="B6" s="460" t="s">
        <v>1</v>
      </c>
      <c r="C6" s="460"/>
      <c r="D6" s="460"/>
      <c r="E6" s="460"/>
      <c r="F6" s="460"/>
      <c r="G6" s="460"/>
      <c r="H6" s="460"/>
    </row>
    <row r="7" spans="1:8" ht="15" thickBot="1">
      <c r="C7" s="9" t="s">
        <v>2</v>
      </c>
      <c r="D7" s="10"/>
      <c r="E7" s="478" t="s">
        <v>3</v>
      </c>
      <c r="F7" s="478"/>
      <c r="G7" s="478" t="s">
        <v>3</v>
      </c>
      <c r="H7" s="478"/>
    </row>
    <row r="8" spans="1:8">
      <c r="A8" s="11"/>
      <c r="B8" s="418" t="s">
        <v>4</v>
      </c>
      <c r="C8" s="492" t="s">
        <v>5</v>
      </c>
      <c r="D8" s="492" t="s">
        <v>6</v>
      </c>
      <c r="E8" s="349" t="s">
        <v>7</v>
      </c>
      <c r="F8" s="477"/>
      <c r="G8" s="349" t="s">
        <v>8</v>
      </c>
      <c r="H8" s="351"/>
    </row>
    <row r="9" spans="1:8">
      <c r="A9" s="12"/>
      <c r="B9" s="472"/>
      <c r="C9" s="493"/>
      <c r="D9" s="494"/>
      <c r="E9" s="13" t="s">
        <v>9</v>
      </c>
      <c r="F9" s="13">
        <v>2</v>
      </c>
      <c r="G9" s="13" t="s">
        <v>9</v>
      </c>
      <c r="H9" s="14">
        <v>2</v>
      </c>
    </row>
    <row r="10" spans="1:8">
      <c r="B10" s="15">
        <v>1</v>
      </c>
      <c r="C10" s="16">
        <v>2</v>
      </c>
      <c r="D10" s="17" t="s">
        <v>10</v>
      </c>
      <c r="E10" s="18">
        <v>3</v>
      </c>
      <c r="F10" s="16">
        <v>4</v>
      </c>
      <c r="G10" s="17" t="s">
        <v>10</v>
      </c>
      <c r="H10" s="19">
        <v>5</v>
      </c>
    </row>
    <row r="11" spans="1:8" ht="50.4" customHeight="1">
      <c r="B11" s="20" t="s">
        <v>11</v>
      </c>
      <c r="C11" s="21" t="s">
        <v>12</v>
      </c>
      <c r="D11" s="22" t="s">
        <v>13</v>
      </c>
      <c r="E11" s="23">
        <v>304.39864</v>
      </c>
      <c r="F11" s="23">
        <v>210.73752000000002</v>
      </c>
      <c r="G11" s="23">
        <v>187.2</v>
      </c>
      <c r="H11" s="24">
        <v>112.32</v>
      </c>
    </row>
    <row r="12" spans="1:8" ht="50.4" customHeight="1">
      <c r="B12" s="25" t="s">
        <v>14</v>
      </c>
      <c r="C12" s="26" t="s">
        <v>15</v>
      </c>
      <c r="D12" s="27" t="s">
        <v>13</v>
      </c>
      <c r="E12" s="28">
        <v>304.39864</v>
      </c>
      <c r="F12" s="28">
        <v>210.73752000000002</v>
      </c>
      <c r="G12" s="23">
        <v>187.2</v>
      </c>
      <c r="H12" s="29">
        <v>112.32</v>
      </c>
    </row>
    <row r="13" spans="1:8" ht="50.4" customHeight="1">
      <c r="B13" s="25" t="s">
        <v>16</v>
      </c>
      <c r="C13" s="26" t="s">
        <v>17</v>
      </c>
      <c r="D13" s="27" t="s">
        <v>18</v>
      </c>
      <c r="E13" s="28">
        <v>304.39864</v>
      </c>
      <c r="F13" s="28">
        <v>210.73752000000002</v>
      </c>
      <c r="G13" s="23">
        <v>208.15142399999999</v>
      </c>
      <c r="H13" s="29">
        <v>124.89085439999999</v>
      </c>
    </row>
    <row r="14" spans="1:8" ht="50.4" customHeight="1">
      <c r="B14" s="25" t="s">
        <v>19</v>
      </c>
      <c r="C14" s="26" t="s">
        <v>20</v>
      </c>
      <c r="D14" s="27" t="s">
        <v>21</v>
      </c>
      <c r="E14" s="28">
        <v>339.52156000000002</v>
      </c>
      <c r="F14" s="28">
        <v>234.15280000000001</v>
      </c>
      <c r="G14" s="23">
        <v>208.8</v>
      </c>
      <c r="H14" s="29">
        <v>125.28</v>
      </c>
    </row>
    <row r="15" spans="1:8" ht="50.4" customHeight="1">
      <c r="B15" s="25" t="s">
        <v>22</v>
      </c>
      <c r="C15" s="26" t="s">
        <v>23</v>
      </c>
      <c r="D15" s="27" t="s">
        <v>24</v>
      </c>
      <c r="E15" s="28">
        <v>222.44516000000002</v>
      </c>
      <c r="F15" s="28">
        <v>146.34550000000002</v>
      </c>
      <c r="G15" s="23">
        <v>136.80000000000001</v>
      </c>
      <c r="H15" s="29">
        <v>82.08</v>
      </c>
    </row>
    <row r="16" spans="1:8" ht="50.4" customHeight="1">
      <c r="B16" s="25" t="s">
        <v>25</v>
      </c>
      <c r="C16" s="26" t="s">
        <v>26</v>
      </c>
      <c r="D16" s="27" t="s">
        <v>27</v>
      </c>
      <c r="E16" s="28">
        <v>298.54482000000002</v>
      </c>
      <c r="F16" s="28">
        <v>199.02988000000002</v>
      </c>
      <c r="G16" s="23">
        <v>183.6</v>
      </c>
      <c r="H16" s="29">
        <v>110.16</v>
      </c>
    </row>
    <row r="17" spans="2:8" ht="50.4" customHeight="1">
      <c r="B17" s="25" t="s">
        <v>28</v>
      </c>
      <c r="C17" s="26" t="s">
        <v>29</v>
      </c>
      <c r="D17" s="27" t="s">
        <v>30</v>
      </c>
      <c r="E17" s="28">
        <v>155.43</v>
      </c>
      <c r="F17" s="28">
        <v>117.52</v>
      </c>
      <c r="G17" s="23">
        <v>125.87073315425172</v>
      </c>
      <c r="H17" s="29">
        <v>89.923913207976199</v>
      </c>
    </row>
    <row r="18" spans="2:8" ht="70.8" customHeight="1">
      <c r="B18" s="25" t="s">
        <v>31</v>
      </c>
      <c r="C18" s="26" t="s">
        <v>32</v>
      </c>
      <c r="D18" s="27" t="s">
        <v>33</v>
      </c>
      <c r="E18" s="28">
        <v>316.10628000000003</v>
      </c>
      <c r="F18" s="28">
        <v>210.73752000000002</v>
      </c>
      <c r="G18" s="23">
        <v>170.23376326507071</v>
      </c>
      <c r="H18" s="29">
        <v>130.5431300686619</v>
      </c>
    </row>
    <row r="19" spans="2:8" ht="50.4" customHeight="1">
      <c r="B19" s="25" t="s">
        <v>34</v>
      </c>
      <c r="C19" s="26" t="s">
        <v>35</v>
      </c>
      <c r="D19" s="30" t="s">
        <v>36</v>
      </c>
      <c r="E19" s="28">
        <v>409.76740000000001</v>
      </c>
      <c r="F19" s="28">
        <v>275.12954000000002</v>
      </c>
      <c r="G19" s="23">
        <v>252</v>
      </c>
      <c r="H19" s="29">
        <v>151.19999999999999</v>
      </c>
    </row>
    <row r="20" spans="2:8" ht="50.4" customHeight="1">
      <c r="B20" s="25" t="s">
        <v>37</v>
      </c>
      <c r="C20" s="26" t="s">
        <v>38</v>
      </c>
      <c r="D20" s="31" t="s">
        <v>39</v>
      </c>
      <c r="E20" s="28">
        <v>1147.3487200000002</v>
      </c>
      <c r="F20" s="28">
        <v>784.41188000000011</v>
      </c>
      <c r="G20" s="23">
        <v>705.6</v>
      </c>
      <c r="H20" s="29">
        <v>423.36</v>
      </c>
    </row>
    <row r="21" spans="2:8" ht="50.4" customHeight="1">
      <c r="B21" s="25" t="s">
        <v>40</v>
      </c>
      <c r="C21" s="26" t="s">
        <v>41</v>
      </c>
      <c r="D21" s="31" t="s">
        <v>39</v>
      </c>
      <c r="E21" s="28">
        <v>1100.5181600000001</v>
      </c>
      <c r="F21" s="28">
        <v>749.28896000000009</v>
      </c>
      <c r="G21" s="23">
        <v>676.8</v>
      </c>
      <c r="H21" s="29">
        <v>406.08</v>
      </c>
    </row>
    <row r="22" spans="2:8" ht="50.4" customHeight="1">
      <c r="B22" s="25" t="s">
        <v>42</v>
      </c>
      <c r="C22" s="26" t="s">
        <v>43</v>
      </c>
      <c r="D22" s="27" t="s">
        <v>44</v>
      </c>
      <c r="E22" s="28">
        <v>1387.36</v>
      </c>
      <c r="F22" s="28">
        <v>936.61120000000005</v>
      </c>
      <c r="G22" s="23">
        <v>828.33333333333337</v>
      </c>
      <c r="H22" s="29">
        <v>497</v>
      </c>
    </row>
    <row r="23" spans="2:8" ht="50.4" customHeight="1">
      <c r="B23" s="25" t="s">
        <v>45</v>
      </c>
      <c r="C23" s="26" t="s">
        <v>46</v>
      </c>
      <c r="D23" s="31" t="s">
        <v>47</v>
      </c>
      <c r="E23" s="28">
        <v>1481.0164600000001</v>
      </c>
      <c r="F23" s="28">
        <v>1006.85704</v>
      </c>
      <c r="G23" s="23">
        <v>850.08</v>
      </c>
      <c r="H23" s="29">
        <v>510.048</v>
      </c>
    </row>
    <row r="24" spans="2:8" ht="50.4" customHeight="1">
      <c r="B24" s="25" t="s">
        <v>48</v>
      </c>
      <c r="C24" s="26" t="s">
        <v>49</v>
      </c>
      <c r="D24" s="31" t="s">
        <v>50</v>
      </c>
      <c r="E24" s="28">
        <v>1387.3553400000001</v>
      </c>
      <c r="F24" s="28">
        <v>936.61120000000005</v>
      </c>
      <c r="G24" s="23">
        <v>803.43</v>
      </c>
      <c r="H24" s="29">
        <v>482.05799999999994</v>
      </c>
    </row>
    <row r="25" spans="2:8" ht="50.4" customHeight="1">
      <c r="B25" s="25" t="s">
        <v>51</v>
      </c>
      <c r="C25" s="26" t="s">
        <v>52</v>
      </c>
      <c r="D25" s="32" t="s">
        <v>53</v>
      </c>
      <c r="E25" s="28">
        <v>1252.71748</v>
      </c>
      <c r="F25" s="28">
        <v>837.09626000000014</v>
      </c>
      <c r="G25" s="23">
        <v>725.46</v>
      </c>
      <c r="H25" s="29">
        <v>435.27599999999995</v>
      </c>
    </row>
    <row r="26" spans="2:8" ht="50.4" customHeight="1">
      <c r="B26" s="25" t="s">
        <v>54</v>
      </c>
      <c r="C26" s="26" t="s">
        <v>55</v>
      </c>
      <c r="D26" s="32" t="s">
        <v>56</v>
      </c>
      <c r="E26" s="28">
        <v>1457.6011800000001</v>
      </c>
      <c r="F26" s="28">
        <v>989.29557999999997</v>
      </c>
      <c r="G26" s="23">
        <v>844.11</v>
      </c>
      <c r="H26" s="29">
        <v>506.46599999999989</v>
      </c>
    </row>
    <row r="27" spans="2:8" ht="50.4" customHeight="1">
      <c r="B27" s="25" t="s">
        <v>57</v>
      </c>
      <c r="C27" s="26" t="s">
        <v>58</v>
      </c>
      <c r="D27" s="32" t="s">
        <v>59</v>
      </c>
      <c r="E27" s="28">
        <v>1270.2789399999999</v>
      </c>
      <c r="F27" s="28">
        <v>866.36536000000012</v>
      </c>
      <c r="G27" s="23">
        <v>781.2</v>
      </c>
      <c r="H27" s="29">
        <v>468.72</v>
      </c>
    </row>
    <row r="28" spans="2:8" ht="50.4" customHeight="1">
      <c r="B28" s="25" t="s">
        <v>60</v>
      </c>
      <c r="C28" s="26" t="s">
        <v>61</v>
      </c>
      <c r="D28" s="27" t="s">
        <v>62</v>
      </c>
      <c r="E28" s="28">
        <v>1036.1261400000001</v>
      </c>
      <c r="F28" s="28">
        <v>702.45839999999998</v>
      </c>
      <c r="G28" s="23">
        <v>637.20000000000005</v>
      </c>
      <c r="H28" s="29">
        <v>382.32</v>
      </c>
    </row>
    <row r="29" spans="2:8" ht="50.4" customHeight="1">
      <c r="B29" s="25" t="s">
        <v>63</v>
      </c>
      <c r="C29" s="26" t="s">
        <v>64</v>
      </c>
      <c r="D29" s="27" t="s">
        <v>62</v>
      </c>
      <c r="E29" s="28">
        <v>965.88030000000003</v>
      </c>
      <c r="F29" s="28">
        <v>655.62783999999999</v>
      </c>
      <c r="G29" s="23">
        <v>594</v>
      </c>
      <c r="H29" s="29">
        <v>356.4</v>
      </c>
    </row>
    <row r="30" spans="2:8" ht="50.4" customHeight="1">
      <c r="B30" s="25" t="s">
        <v>65</v>
      </c>
      <c r="C30" s="26" t="s">
        <v>66</v>
      </c>
      <c r="D30" s="32" t="s">
        <v>67</v>
      </c>
      <c r="E30" s="28">
        <v>1036.1261400000001</v>
      </c>
      <c r="F30" s="28">
        <v>702.45839999999998</v>
      </c>
      <c r="G30" s="23">
        <v>637.20000000000005</v>
      </c>
      <c r="H30" s="29">
        <v>382.32</v>
      </c>
    </row>
    <row r="31" spans="2:8" ht="50.4" customHeight="1">
      <c r="B31" s="25" t="s">
        <v>68</v>
      </c>
      <c r="C31" s="26" t="s">
        <v>69</v>
      </c>
      <c r="D31" s="32" t="s">
        <v>67</v>
      </c>
      <c r="E31" s="28">
        <v>983.44176000000004</v>
      </c>
      <c r="F31" s="28">
        <v>661.48166000000003</v>
      </c>
      <c r="G31" s="23">
        <v>604.79999999999995</v>
      </c>
      <c r="H31" s="29">
        <v>362.88</v>
      </c>
    </row>
    <row r="32" spans="2:8" ht="50.4" customHeight="1">
      <c r="B32" s="25" t="s">
        <v>70</v>
      </c>
      <c r="C32" s="26" t="s">
        <v>71</v>
      </c>
      <c r="D32" s="27" t="s">
        <v>72</v>
      </c>
      <c r="E32" s="28">
        <v>497.57470000000001</v>
      </c>
      <c r="F32" s="28">
        <v>368.79066</v>
      </c>
      <c r="G32" s="23">
        <v>368.30914099998631</v>
      </c>
      <c r="H32" s="29">
        <v>227.04148020679148</v>
      </c>
    </row>
    <row r="33" spans="2:8" ht="50.4" customHeight="1">
      <c r="B33" s="25" t="s">
        <v>73</v>
      </c>
      <c r="C33" s="26" t="s">
        <v>74</v>
      </c>
      <c r="D33" s="27" t="s">
        <v>75</v>
      </c>
      <c r="E33" s="28">
        <v>427.32886000000002</v>
      </c>
      <c r="F33" s="28">
        <v>298.54482000000002</v>
      </c>
      <c r="G33" s="23">
        <v>262.8</v>
      </c>
      <c r="H33" s="29">
        <v>157.68</v>
      </c>
    </row>
    <row r="34" spans="2:8" ht="55.2" customHeight="1">
      <c r="B34" s="25" t="s">
        <v>76</v>
      </c>
      <c r="C34" s="26" t="s">
        <v>77</v>
      </c>
      <c r="D34" s="27" t="s">
        <v>78</v>
      </c>
      <c r="E34" s="28">
        <v>796.11952000000008</v>
      </c>
      <c r="F34" s="28">
        <v>526.84379999999999</v>
      </c>
      <c r="G34" s="23">
        <v>489.6</v>
      </c>
      <c r="H34" s="29">
        <v>293.76</v>
      </c>
    </row>
    <row r="35" spans="2:8" ht="50.4" customHeight="1">
      <c r="B35" s="25" t="s">
        <v>79</v>
      </c>
      <c r="C35" s="26" t="s">
        <v>80</v>
      </c>
      <c r="D35" s="27" t="s">
        <v>78</v>
      </c>
      <c r="E35" s="28">
        <v>725.87368000000004</v>
      </c>
      <c r="F35" s="28">
        <v>491.72088000000002</v>
      </c>
      <c r="G35" s="23">
        <v>446.4</v>
      </c>
      <c r="H35" s="29">
        <v>267.83999999999997</v>
      </c>
    </row>
    <row r="36" spans="2:8" ht="55.2" customHeight="1">
      <c r="B36" s="25" t="s">
        <v>81</v>
      </c>
      <c r="C36" s="495" t="s">
        <v>82</v>
      </c>
      <c r="D36" s="496"/>
      <c r="E36" s="28">
        <v>0</v>
      </c>
      <c r="F36" s="28">
        <v>0</v>
      </c>
      <c r="G36" s="23"/>
      <c r="H36" s="29"/>
    </row>
    <row r="37" spans="2:8" ht="50.4" customHeight="1">
      <c r="B37" s="25" t="s">
        <v>83</v>
      </c>
      <c r="C37" s="26" t="s">
        <v>84</v>
      </c>
      <c r="D37" s="484" t="s">
        <v>85</v>
      </c>
      <c r="E37" s="28">
        <v>561.96672000000001</v>
      </c>
      <c r="F37" s="28">
        <v>380.49830000000003</v>
      </c>
      <c r="G37" s="23">
        <v>322.56</v>
      </c>
      <c r="H37" s="29">
        <v>193.536</v>
      </c>
    </row>
    <row r="38" spans="2:8" ht="50.4" customHeight="1">
      <c r="B38" s="25" t="s">
        <v>86</v>
      </c>
      <c r="C38" s="26" t="s">
        <v>87</v>
      </c>
      <c r="D38" s="485"/>
      <c r="E38" s="28">
        <v>614.65110000000004</v>
      </c>
      <c r="F38" s="28">
        <v>415.62121999999999</v>
      </c>
      <c r="G38" s="23">
        <v>352.8</v>
      </c>
      <c r="H38" s="29">
        <v>211.68</v>
      </c>
    </row>
    <row r="39" spans="2:8" ht="50.4" customHeight="1">
      <c r="B39" s="25" t="s">
        <v>88</v>
      </c>
      <c r="C39" s="26" t="s">
        <v>89</v>
      </c>
      <c r="D39" s="485"/>
      <c r="E39" s="28">
        <v>538.55143999999996</v>
      </c>
      <c r="F39" s="28">
        <v>368.79066</v>
      </c>
      <c r="G39" s="23">
        <v>309.12</v>
      </c>
      <c r="H39" s="29">
        <v>185.47200000000001</v>
      </c>
    </row>
    <row r="40" spans="2:8" ht="50.4" customHeight="1">
      <c r="B40" s="25" t="s">
        <v>90</v>
      </c>
      <c r="C40" s="26" t="s">
        <v>91</v>
      </c>
      <c r="D40" s="485"/>
      <c r="E40" s="28">
        <v>491.72088000000002</v>
      </c>
      <c r="F40" s="28">
        <v>339.52156000000002</v>
      </c>
      <c r="G40" s="23">
        <v>282.24</v>
      </c>
      <c r="H40" s="29">
        <v>169.34399999999999</v>
      </c>
    </row>
    <row r="41" spans="2:8" ht="50.4" customHeight="1">
      <c r="B41" s="25" t="s">
        <v>92</v>
      </c>
      <c r="C41" s="26" t="s">
        <v>93</v>
      </c>
      <c r="D41" s="485"/>
      <c r="E41" s="28">
        <v>509.28233999999998</v>
      </c>
      <c r="F41" s="28">
        <v>345.37538000000006</v>
      </c>
      <c r="G41" s="23">
        <v>292.32</v>
      </c>
      <c r="H41" s="29">
        <v>175.392</v>
      </c>
    </row>
    <row r="42" spans="2:8" ht="50.4" customHeight="1">
      <c r="B42" s="25" t="s">
        <v>94</v>
      </c>
      <c r="C42" s="26" t="s">
        <v>95</v>
      </c>
      <c r="D42" s="485"/>
      <c r="E42" s="28">
        <v>544.40526000000011</v>
      </c>
      <c r="F42" s="28">
        <v>374.64448000000004</v>
      </c>
      <c r="G42" s="23">
        <v>312.48</v>
      </c>
      <c r="H42" s="29">
        <v>187.488</v>
      </c>
    </row>
    <row r="43" spans="2:8" ht="50.4" customHeight="1">
      <c r="B43" s="25" t="s">
        <v>96</v>
      </c>
      <c r="C43" s="26" t="s">
        <v>97</v>
      </c>
      <c r="D43" s="486"/>
      <c r="E43" s="28">
        <v>468.30560000000003</v>
      </c>
      <c r="F43" s="28">
        <v>310.25245999999999</v>
      </c>
      <c r="G43" s="23">
        <v>268.8</v>
      </c>
      <c r="H43" s="29">
        <v>161.28</v>
      </c>
    </row>
    <row r="44" spans="2:8" ht="50.4" customHeight="1">
      <c r="B44" s="25" t="s">
        <v>98</v>
      </c>
      <c r="C44" s="26" t="s">
        <v>99</v>
      </c>
      <c r="D44" s="16" t="s">
        <v>100</v>
      </c>
      <c r="E44" s="28">
        <v>655.63</v>
      </c>
      <c r="F44" s="28">
        <v>491.72088000000002</v>
      </c>
      <c r="G44" s="23">
        <v>398.54350440538599</v>
      </c>
      <c r="H44" s="29">
        <v>195.21658983314938</v>
      </c>
    </row>
    <row r="45" spans="2:8" ht="50.4" customHeight="1">
      <c r="B45" s="25" t="s">
        <v>101</v>
      </c>
      <c r="C45" s="26" t="s">
        <v>102</v>
      </c>
      <c r="D45" s="16" t="s">
        <v>103</v>
      </c>
      <c r="E45" s="28">
        <v>725.87368000000004</v>
      </c>
      <c r="F45" s="28">
        <v>491.72088000000002</v>
      </c>
      <c r="G45" s="23">
        <v>446.4</v>
      </c>
      <c r="H45" s="29">
        <v>267.83999999999997</v>
      </c>
    </row>
    <row r="46" spans="2:8" ht="50.4" customHeight="1">
      <c r="B46" s="25" t="s">
        <v>104</v>
      </c>
      <c r="C46" s="26" t="s">
        <v>105</v>
      </c>
      <c r="D46" s="16" t="s">
        <v>106</v>
      </c>
      <c r="E46" s="28">
        <v>848.8039</v>
      </c>
      <c r="F46" s="28">
        <v>579.52818000000002</v>
      </c>
      <c r="G46" s="23">
        <v>522</v>
      </c>
      <c r="H46" s="29">
        <v>313.2</v>
      </c>
    </row>
    <row r="47" spans="2:8" ht="50.4" customHeight="1">
      <c r="B47" s="25" t="s">
        <v>107</v>
      </c>
      <c r="C47" s="26" t="s">
        <v>108</v>
      </c>
      <c r="D47" s="16" t="s">
        <v>109</v>
      </c>
      <c r="E47" s="28">
        <v>848.8039</v>
      </c>
      <c r="F47" s="28">
        <v>579.52818000000002</v>
      </c>
      <c r="G47" s="23">
        <v>435</v>
      </c>
      <c r="H47" s="29">
        <v>261</v>
      </c>
    </row>
    <row r="48" spans="2:8" ht="50.4" customHeight="1">
      <c r="B48" s="25" t="s">
        <v>110</v>
      </c>
      <c r="C48" s="26" t="s">
        <v>111</v>
      </c>
      <c r="D48" s="16">
        <v>693</v>
      </c>
      <c r="E48" s="28">
        <v>1644.92</v>
      </c>
      <c r="F48" s="28">
        <v>924.90356000000008</v>
      </c>
      <c r="G48" s="23">
        <v>1012.8</v>
      </c>
      <c r="H48" s="29">
        <v>607.67999999999995</v>
      </c>
    </row>
    <row r="49" spans="1:8" ht="50.4" customHeight="1">
      <c r="B49" s="25" t="s">
        <v>112</v>
      </c>
      <c r="C49" s="26" t="s">
        <v>113</v>
      </c>
      <c r="D49" s="16">
        <v>542</v>
      </c>
      <c r="E49" s="28">
        <v>1609.8</v>
      </c>
      <c r="F49" s="28">
        <v>907.34210000000007</v>
      </c>
      <c r="G49" s="23">
        <v>988.8</v>
      </c>
      <c r="H49" s="29">
        <v>593.28</v>
      </c>
    </row>
    <row r="50" spans="1:8" ht="50.4" customHeight="1">
      <c r="B50" s="25" t="s">
        <v>114</v>
      </c>
      <c r="C50" s="26" t="s">
        <v>115</v>
      </c>
      <c r="D50" s="16">
        <v>693</v>
      </c>
      <c r="E50" s="28">
        <v>1229.3022000000001</v>
      </c>
      <c r="F50" s="28">
        <v>848.8</v>
      </c>
      <c r="G50" s="23">
        <v>756</v>
      </c>
      <c r="H50" s="29">
        <v>453.6</v>
      </c>
    </row>
    <row r="51" spans="1:8" ht="50.4" customHeight="1" thickBot="1">
      <c r="B51" s="33" t="s">
        <v>116</v>
      </c>
      <c r="C51" s="34" t="s">
        <v>117</v>
      </c>
      <c r="D51" s="35">
        <v>574</v>
      </c>
      <c r="E51" s="36">
        <v>772.70424000000003</v>
      </c>
      <c r="F51" s="36">
        <v>433.18268000000006</v>
      </c>
      <c r="G51" s="36">
        <v>475.2</v>
      </c>
      <c r="H51" s="37">
        <v>285.12</v>
      </c>
    </row>
    <row r="52" spans="1:8" ht="31.8" customHeight="1" thickBot="1">
      <c r="B52" s="487" t="s">
        <v>118</v>
      </c>
      <c r="C52" s="487"/>
      <c r="D52" s="487"/>
      <c r="E52" s="487"/>
      <c r="F52" s="487"/>
      <c r="G52" s="487"/>
      <c r="H52" s="487"/>
    </row>
    <row r="53" spans="1:8" ht="50.4" customHeight="1">
      <c r="B53" s="418" t="s">
        <v>4</v>
      </c>
      <c r="C53" s="373" t="s">
        <v>119</v>
      </c>
      <c r="D53" s="374"/>
      <c r="E53" s="488" t="s">
        <v>120</v>
      </c>
      <c r="F53" s="489"/>
      <c r="G53" s="373" t="s">
        <v>121</v>
      </c>
      <c r="H53" s="490"/>
    </row>
    <row r="54" spans="1:8" ht="50.4" customHeight="1">
      <c r="B54" s="432"/>
      <c r="C54" s="420"/>
      <c r="D54" s="421"/>
      <c r="E54" s="40" t="s">
        <v>122</v>
      </c>
      <c r="F54" s="40" t="s">
        <v>123</v>
      </c>
      <c r="G54" s="420"/>
      <c r="H54" s="491"/>
    </row>
    <row r="55" spans="1:8" ht="50.4" customHeight="1">
      <c r="B55" s="41" t="s">
        <v>124</v>
      </c>
      <c r="C55" s="415" t="s">
        <v>125</v>
      </c>
      <c r="D55" s="342"/>
      <c r="E55" s="42">
        <f>2*58.5382</f>
        <v>117.07640000000001</v>
      </c>
      <c r="F55" s="42">
        <v>65</v>
      </c>
      <c r="G55" s="424" t="s">
        <v>126</v>
      </c>
      <c r="H55" s="425"/>
    </row>
    <row r="56" spans="1:8" ht="50.4" customHeight="1">
      <c r="B56" s="43" t="s">
        <v>127</v>
      </c>
      <c r="C56" s="415" t="s">
        <v>128</v>
      </c>
      <c r="D56" s="342"/>
      <c r="E56" s="42">
        <f>4*58.5382</f>
        <v>234.15280000000001</v>
      </c>
      <c r="F56" s="42">
        <v>140</v>
      </c>
      <c r="G56" s="424" t="s">
        <v>129</v>
      </c>
      <c r="H56" s="425"/>
    </row>
    <row r="57" spans="1:8" ht="50.4" customHeight="1">
      <c r="B57" s="43" t="s">
        <v>130</v>
      </c>
      <c r="C57" s="415" t="s">
        <v>131</v>
      </c>
      <c r="D57" s="342"/>
      <c r="E57" s="42">
        <f>2*58.5382</f>
        <v>117.07640000000001</v>
      </c>
      <c r="F57" s="42">
        <v>65</v>
      </c>
      <c r="G57" s="424" t="s">
        <v>132</v>
      </c>
      <c r="H57" s="425"/>
    </row>
    <row r="58" spans="1:8" ht="50.4" customHeight="1" thickBot="1">
      <c r="B58" s="44" t="s">
        <v>133</v>
      </c>
      <c r="C58" s="411" t="s">
        <v>134</v>
      </c>
      <c r="D58" s="412"/>
      <c r="E58" s="45">
        <f>3*58.5382</f>
        <v>175.6146</v>
      </c>
      <c r="F58" s="45">
        <v>78</v>
      </c>
      <c r="G58" s="479" t="s">
        <v>135</v>
      </c>
      <c r="H58" s="480"/>
    </row>
    <row r="59" spans="1:8" ht="29.4" customHeight="1">
      <c r="C59" s="46" t="s">
        <v>136</v>
      </c>
    </row>
    <row r="60" spans="1:8" ht="57.6" customHeight="1">
      <c r="B60" s="47" t="s">
        <v>137</v>
      </c>
      <c r="C60" s="481" t="s">
        <v>138</v>
      </c>
      <c r="D60" s="481"/>
      <c r="E60" s="481"/>
      <c r="F60" s="481"/>
      <c r="G60" s="481"/>
      <c r="H60" s="481"/>
    </row>
    <row r="61" spans="1:8" ht="50.4" customHeight="1">
      <c r="B61" s="47" t="s">
        <v>139</v>
      </c>
      <c r="C61" s="481" t="s">
        <v>140</v>
      </c>
      <c r="D61" s="482"/>
      <c r="E61" s="482"/>
      <c r="F61" s="482"/>
      <c r="G61" s="482"/>
      <c r="H61" s="482"/>
    </row>
    <row r="62" spans="1:8" ht="13.8" customHeight="1">
      <c r="C62" s="48"/>
      <c r="D62" s="48"/>
      <c r="E62" s="48"/>
      <c r="F62" s="48"/>
      <c r="G62" s="48"/>
      <c r="H62" s="39"/>
    </row>
    <row r="63" spans="1:8" ht="50.4" customHeight="1">
      <c r="B63" s="311" t="s">
        <v>141</v>
      </c>
      <c r="C63" s="311"/>
      <c r="D63" s="311"/>
      <c r="E63" s="311"/>
      <c r="F63" s="311"/>
      <c r="G63" s="311"/>
      <c r="H63" s="49"/>
    </row>
    <row r="64" spans="1:8" ht="21.6" customHeight="1" thickBot="1">
      <c r="A64" s="3"/>
      <c r="B64" s="50"/>
      <c r="C64" s="9"/>
      <c r="D64" s="483" t="s">
        <v>3</v>
      </c>
      <c r="E64" s="483"/>
      <c r="F64" s="478" t="s">
        <v>3</v>
      </c>
      <c r="G64" s="478"/>
    </row>
    <row r="65" spans="1:8" ht="33.6" customHeight="1">
      <c r="A65" s="51"/>
      <c r="B65" s="418" t="s">
        <v>4</v>
      </c>
      <c r="C65" s="52" t="s">
        <v>142</v>
      </c>
      <c r="D65" s="349" t="s">
        <v>7</v>
      </c>
      <c r="E65" s="477"/>
      <c r="F65" s="349" t="s">
        <v>8</v>
      </c>
      <c r="G65" s="351"/>
      <c r="H65" s="51"/>
    </row>
    <row r="66" spans="1:8" ht="50.4" customHeight="1">
      <c r="A66" s="3"/>
      <c r="B66" s="472"/>
      <c r="C66" s="53"/>
      <c r="D66" s="13" t="s">
        <v>9</v>
      </c>
      <c r="E66" s="13">
        <v>2</v>
      </c>
      <c r="F66" s="13" t="s">
        <v>9</v>
      </c>
      <c r="G66" s="14">
        <v>2</v>
      </c>
      <c r="H66" s="3"/>
    </row>
    <row r="67" spans="1:8" ht="50.4" customHeight="1">
      <c r="A67" s="3"/>
      <c r="B67" s="41" t="s">
        <v>143</v>
      </c>
      <c r="C67" s="26" t="s">
        <v>144</v>
      </c>
      <c r="D67" s="28">
        <v>816.27</v>
      </c>
      <c r="E67" s="28">
        <v>381.62</v>
      </c>
      <c r="F67" s="42">
        <v>785.57380923412245</v>
      </c>
      <c r="G67" s="29">
        <v>341.43319764358768</v>
      </c>
      <c r="H67" s="3"/>
    </row>
    <row r="68" spans="1:8" ht="50.4" customHeight="1">
      <c r="A68" s="3"/>
      <c r="B68" s="41" t="s">
        <v>145</v>
      </c>
      <c r="C68" s="26" t="s">
        <v>146</v>
      </c>
      <c r="D68" s="28">
        <f>10.9*58.5382</f>
        <v>638.06638000000009</v>
      </c>
      <c r="E68" s="28">
        <v>380.5</v>
      </c>
      <c r="F68" s="54">
        <v>369.58</v>
      </c>
      <c r="G68" s="14">
        <v>221.34</v>
      </c>
      <c r="H68" s="3"/>
    </row>
    <row r="69" spans="1:8" ht="50.4" customHeight="1" thickBot="1">
      <c r="B69" s="44" t="s">
        <v>147</v>
      </c>
      <c r="C69" s="34" t="s">
        <v>148</v>
      </c>
      <c r="D69" s="36">
        <f>4*58.5382</f>
        <v>234.15280000000001</v>
      </c>
      <c r="E69" s="36">
        <v>134.63999999999999</v>
      </c>
      <c r="F69" s="45">
        <v>136</v>
      </c>
      <c r="G69" s="37">
        <v>78.2</v>
      </c>
      <c r="H69" s="3"/>
    </row>
    <row r="70" spans="1:8" ht="19.2" customHeight="1"/>
    <row r="71" spans="1:8" ht="50.4" customHeight="1">
      <c r="A71" s="3"/>
      <c r="B71" s="311" t="s">
        <v>149</v>
      </c>
      <c r="C71" s="311"/>
      <c r="D71" s="311"/>
      <c r="E71" s="311"/>
      <c r="F71" s="311"/>
      <c r="G71" s="311"/>
      <c r="H71" s="311"/>
    </row>
    <row r="72" spans="1:8" ht="22.2" customHeight="1" thickBot="1">
      <c r="A72" s="11"/>
      <c r="C72" s="9"/>
      <c r="D72" s="55"/>
      <c r="E72" s="478" t="s">
        <v>150</v>
      </c>
      <c r="F72" s="478"/>
      <c r="G72" s="478" t="s">
        <v>150</v>
      </c>
      <c r="H72" s="478"/>
    </row>
    <row r="73" spans="1:8" ht="50.4" customHeight="1">
      <c r="A73" s="11"/>
      <c r="B73" s="418" t="s">
        <v>4</v>
      </c>
      <c r="C73" s="56" t="s">
        <v>151</v>
      </c>
      <c r="D73" s="473" t="s">
        <v>152</v>
      </c>
      <c r="E73" s="475" t="s">
        <v>153</v>
      </c>
      <c r="F73" s="476"/>
      <c r="G73" s="422" t="s">
        <v>154</v>
      </c>
      <c r="H73" s="423"/>
    </row>
    <row r="74" spans="1:8" ht="50.4" customHeight="1">
      <c r="A74" s="11"/>
      <c r="B74" s="472"/>
      <c r="C74" s="57"/>
      <c r="D74" s="474"/>
      <c r="E74" s="58">
        <v>1</v>
      </c>
      <c r="F74" s="13">
        <v>2</v>
      </c>
      <c r="G74" s="59">
        <v>1</v>
      </c>
      <c r="H74" s="14">
        <v>2</v>
      </c>
    </row>
    <row r="75" spans="1:8" ht="50.4" customHeight="1">
      <c r="A75" s="11"/>
      <c r="B75" s="41" t="s">
        <v>155</v>
      </c>
      <c r="C75" s="26" t="s">
        <v>156</v>
      </c>
      <c r="D75" s="60">
        <v>3</v>
      </c>
      <c r="E75" s="61">
        <f>24.5*58.5382</f>
        <v>1434.1859000000002</v>
      </c>
      <c r="F75" s="28">
        <v>889.78064000000006</v>
      </c>
      <c r="G75" s="42">
        <v>789.96330584055727</v>
      </c>
      <c r="H75" s="29">
        <v>527.41549835268313</v>
      </c>
    </row>
    <row r="76" spans="1:8" ht="50.4" customHeight="1">
      <c r="A76" s="11"/>
      <c r="B76" s="41" t="s">
        <v>157</v>
      </c>
      <c r="C76" s="26" t="s">
        <v>158</v>
      </c>
      <c r="D76" s="60">
        <v>5</v>
      </c>
      <c r="E76" s="61">
        <f>58.5382*40.8</f>
        <v>2388.3585600000001</v>
      </c>
      <c r="F76" s="28">
        <v>1557.1161200000001</v>
      </c>
      <c r="G76" s="42">
        <v>1286.3655097342621</v>
      </c>
      <c r="H76" s="29">
        <v>558.60004844246646</v>
      </c>
    </row>
    <row r="77" spans="1:8" ht="50.4" customHeight="1">
      <c r="A77" s="11"/>
      <c r="B77" s="41" t="s">
        <v>159</v>
      </c>
      <c r="C77" s="26" t="s">
        <v>160</v>
      </c>
      <c r="D77" s="60">
        <v>12</v>
      </c>
      <c r="E77" s="61">
        <f>78.6*58.5382</f>
        <v>4601.1025200000004</v>
      </c>
      <c r="F77" s="28">
        <v>2546.4117000000001</v>
      </c>
      <c r="G77" s="42">
        <v>1607.3789324638801</v>
      </c>
      <c r="H77" s="29">
        <v>914.09662772368415</v>
      </c>
    </row>
    <row r="78" spans="1:8" ht="50.4" customHeight="1">
      <c r="A78" s="11"/>
      <c r="B78" s="41" t="s">
        <v>161</v>
      </c>
      <c r="C78" s="26" t="s">
        <v>162</v>
      </c>
      <c r="D78" s="60">
        <v>24</v>
      </c>
      <c r="E78" s="61">
        <f>165.7*58.5382</f>
        <v>9699.7797399999999</v>
      </c>
      <c r="F78" s="28">
        <v>3588.3916600000002</v>
      </c>
      <c r="G78" s="42">
        <v>3184.949964963158</v>
      </c>
      <c r="H78" s="29">
        <v>2078.6658457700723</v>
      </c>
    </row>
    <row r="79" spans="1:8" ht="50.4" customHeight="1">
      <c r="A79" s="11"/>
      <c r="B79" s="41" t="s">
        <v>163</v>
      </c>
      <c r="C79" s="26" t="s">
        <v>164</v>
      </c>
      <c r="D79" s="60">
        <v>31.9</v>
      </c>
      <c r="E79" s="61">
        <f>174.7*58.5382</f>
        <v>10226.623540000001</v>
      </c>
      <c r="F79" s="28">
        <v>6292.8565000000008</v>
      </c>
      <c r="G79" s="62">
        <v>8994.5473005774493</v>
      </c>
      <c r="H79" s="63">
        <v>5564.9027003979627</v>
      </c>
    </row>
    <row r="80" spans="1:8" ht="50.4" customHeight="1">
      <c r="A80" s="11"/>
      <c r="B80" s="41" t="s">
        <v>165</v>
      </c>
      <c r="C80" s="26" t="s">
        <v>166</v>
      </c>
      <c r="D80" s="60">
        <v>32</v>
      </c>
      <c r="E80" s="61">
        <f>191.3*58.5382</f>
        <v>11198.357660000001</v>
      </c>
      <c r="F80" s="28">
        <v>6731.893</v>
      </c>
      <c r="G80" s="62">
        <v>9856.8625152582554</v>
      </c>
      <c r="H80" s="63">
        <v>5956.9526115216458</v>
      </c>
    </row>
    <row r="81" spans="1:8" ht="50.4" customHeight="1" thickBot="1">
      <c r="B81" s="44" t="s">
        <v>167</v>
      </c>
      <c r="C81" s="34" t="s">
        <v>168</v>
      </c>
      <c r="D81" s="64">
        <v>35</v>
      </c>
      <c r="E81" s="65">
        <f>205.5*58.5382</f>
        <v>12029.600100000001</v>
      </c>
      <c r="F81" s="36">
        <v>7077.2683800000004</v>
      </c>
      <c r="G81" s="66">
        <v>10588.791594272498</v>
      </c>
      <c r="H81" s="67">
        <v>6279.3363780553918</v>
      </c>
    </row>
    <row r="82" spans="1:8" ht="32.4" customHeight="1">
      <c r="C82" s="38" t="s">
        <v>169</v>
      </c>
    </row>
    <row r="83" spans="1:8" ht="44.4" customHeight="1">
      <c r="A83" s="11"/>
      <c r="B83" s="47" t="s">
        <v>137</v>
      </c>
      <c r="C83" s="359" t="s">
        <v>170</v>
      </c>
      <c r="D83" s="359"/>
      <c r="E83" s="359"/>
      <c r="F83" s="359"/>
      <c r="G83" s="359"/>
      <c r="H83" s="359"/>
    </row>
    <row r="84" spans="1:8" ht="50.4" customHeight="1">
      <c r="A84" s="11"/>
      <c r="B84" s="47" t="s">
        <v>139</v>
      </c>
      <c r="C84" s="359" t="s">
        <v>171</v>
      </c>
      <c r="D84" s="359"/>
      <c r="E84" s="359"/>
      <c r="F84" s="359"/>
      <c r="G84" s="359"/>
      <c r="H84" s="359"/>
    </row>
    <row r="85" spans="1:8" ht="50.4" customHeight="1">
      <c r="A85" s="11"/>
      <c r="B85" s="47" t="s">
        <v>172</v>
      </c>
      <c r="C85" s="359" t="s">
        <v>173</v>
      </c>
      <c r="D85" s="359"/>
      <c r="E85" s="359"/>
      <c r="F85" s="359"/>
      <c r="G85" s="359"/>
      <c r="H85" s="359"/>
    </row>
    <row r="86" spans="1:8" ht="87" customHeight="1">
      <c r="A86" s="11"/>
      <c r="B86" s="47" t="s">
        <v>174</v>
      </c>
      <c r="C86" s="359" t="s">
        <v>175</v>
      </c>
      <c r="D86" s="359"/>
      <c r="E86" s="359"/>
      <c r="F86" s="359"/>
      <c r="G86" s="359"/>
      <c r="H86" s="359"/>
    </row>
    <row r="87" spans="1:8" ht="25.8" customHeight="1">
      <c r="D87" s="68"/>
    </row>
    <row r="88" spans="1:8" ht="64.2" customHeight="1" thickBot="1">
      <c r="B88" s="69"/>
      <c r="C88" s="311" t="s">
        <v>730</v>
      </c>
      <c r="D88" s="311"/>
      <c r="E88" s="311"/>
      <c r="F88" s="311"/>
      <c r="G88" s="311"/>
      <c r="H88" s="49"/>
    </row>
    <row r="89" spans="1:8" ht="62.4" customHeight="1">
      <c r="B89" s="70" t="s">
        <v>4</v>
      </c>
      <c r="C89" s="71" t="s">
        <v>176</v>
      </c>
      <c r="D89" s="71" t="s">
        <v>177</v>
      </c>
      <c r="E89" s="335" t="s">
        <v>178</v>
      </c>
      <c r="F89" s="441"/>
      <c r="G89" s="46"/>
      <c r="H89" s="72"/>
    </row>
    <row r="90" spans="1:8" ht="66" customHeight="1" thickBot="1">
      <c r="B90" s="73" t="s">
        <v>179</v>
      </c>
      <c r="C90" s="54" t="s">
        <v>180</v>
      </c>
      <c r="D90" s="74" t="s">
        <v>181</v>
      </c>
      <c r="E90" s="468">
        <v>1864.41</v>
      </c>
      <c r="F90" s="469"/>
      <c r="G90" s="75"/>
      <c r="H90" s="72"/>
    </row>
    <row r="91" spans="1:8" ht="50.4" customHeight="1" thickBot="1">
      <c r="B91" s="76" t="s">
        <v>182</v>
      </c>
      <c r="C91" s="77" t="s">
        <v>183</v>
      </c>
      <c r="D91" s="74" t="s">
        <v>181</v>
      </c>
      <c r="E91" s="470">
        <v>2454.4699999999998</v>
      </c>
      <c r="F91" s="471"/>
      <c r="G91" s="75"/>
      <c r="H91" s="72"/>
    </row>
    <row r="92" spans="1:8" ht="50.4" customHeight="1">
      <c r="C92" s="38" t="s">
        <v>169</v>
      </c>
    </row>
    <row r="93" spans="1:8" ht="99" customHeight="1">
      <c r="B93" s="47" t="s">
        <v>137</v>
      </c>
      <c r="C93" s="359" t="s">
        <v>184</v>
      </c>
      <c r="D93" s="359"/>
      <c r="E93" s="359"/>
      <c r="F93" s="359"/>
      <c r="G93" s="359"/>
      <c r="H93" s="78"/>
    </row>
    <row r="94" spans="1:8" ht="20.399999999999999" customHeight="1">
      <c r="C94" s="48"/>
      <c r="D94" s="48"/>
      <c r="E94" s="48"/>
      <c r="F94" s="48"/>
      <c r="G94" s="48"/>
      <c r="H94" s="48"/>
    </row>
    <row r="95" spans="1:8" ht="50.4" customHeight="1" thickBot="1">
      <c r="B95" s="311" t="s">
        <v>185</v>
      </c>
      <c r="C95" s="311"/>
      <c r="D95" s="311"/>
      <c r="E95" s="311"/>
      <c r="F95" s="311"/>
      <c r="G95" s="311"/>
      <c r="H95" s="49"/>
    </row>
    <row r="96" spans="1:8" ht="50.4" customHeight="1">
      <c r="A96" s="11"/>
      <c r="B96" s="79" t="s">
        <v>4</v>
      </c>
      <c r="C96" s="466" t="s">
        <v>186</v>
      </c>
      <c r="D96" s="467"/>
      <c r="E96" s="80" t="s">
        <v>177</v>
      </c>
      <c r="F96" s="80" t="s">
        <v>187</v>
      </c>
      <c r="G96" s="81" t="s">
        <v>188</v>
      </c>
      <c r="H96" s="78"/>
    </row>
    <row r="97" spans="1:8" ht="50.4" customHeight="1">
      <c r="A97" s="11"/>
      <c r="B97" s="41" t="s">
        <v>189</v>
      </c>
      <c r="C97" s="415" t="s">
        <v>190</v>
      </c>
      <c r="D97" s="461"/>
      <c r="E97" s="13" t="s">
        <v>191</v>
      </c>
      <c r="F97" s="61">
        <f>2.5*58.5382</f>
        <v>146.34550000000002</v>
      </c>
      <c r="G97" s="82" t="s">
        <v>192</v>
      </c>
      <c r="H97" s="78"/>
    </row>
    <row r="98" spans="1:8" ht="50.4" customHeight="1">
      <c r="A98" s="11"/>
      <c r="B98" s="41" t="s">
        <v>193</v>
      </c>
      <c r="C98" s="415" t="s">
        <v>194</v>
      </c>
      <c r="D98" s="461"/>
      <c r="E98" s="13" t="s">
        <v>191</v>
      </c>
      <c r="F98" s="61">
        <v>139.25749999999999</v>
      </c>
      <c r="G98" s="82" t="s">
        <v>192</v>
      </c>
      <c r="H98" s="78"/>
    </row>
    <row r="99" spans="1:8" ht="50.4" customHeight="1">
      <c r="A99" s="11"/>
      <c r="B99" s="41" t="s">
        <v>195</v>
      </c>
      <c r="C99" s="415" t="s">
        <v>196</v>
      </c>
      <c r="D99" s="461"/>
      <c r="E99" s="13" t="s">
        <v>191</v>
      </c>
      <c r="F99" s="61">
        <v>130</v>
      </c>
      <c r="G99" s="82" t="s">
        <v>192</v>
      </c>
      <c r="H99" s="78"/>
    </row>
    <row r="100" spans="1:8" ht="50.4" customHeight="1">
      <c r="A100" s="11"/>
      <c r="B100" s="41" t="s">
        <v>197</v>
      </c>
      <c r="C100" s="415" t="s">
        <v>198</v>
      </c>
      <c r="D100" s="461"/>
      <c r="E100" s="83" t="s">
        <v>199</v>
      </c>
      <c r="F100" s="61">
        <v>301.99744087006633</v>
      </c>
      <c r="G100" s="82" t="s">
        <v>192</v>
      </c>
      <c r="H100" s="78"/>
    </row>
    <row r="101" spans="1:8" ht="56.4" customHeight="1">
      <c r="A101" s="11"/>
      <c r="B101" s="41" t="s">
        <v>200</v>
      </c>
      <c r="C101" s="462" t="s">
        <v>201</v>
      </c>
      <c r="D101" s="463"/>
      <c r="E101" s="13" t="s">
        <v>202</v>
      </c>
      <c r="F101" s="61">
        <v>0.47058510070401843</v>
      </c>
      <c r="G101" s="82" t="s">
        <v>192</v>
      </c>
      <c r="H101" s="78"/>
    </row>
    <row r="102" spans="1:8" ht="64.2" customHeight="1">
      <c r="A102" s="11"/>
      <c r="B102" s="41" t="s">
        <v>203</v>
      </c>
      <c r="C102" s="462" t="s">
        <v>204</v>
      </c>
      <c r="D102" s="463"/>
      <c r="E102" s="13" t="s">
        <v>202</v>
      </c>
      <c r="F102" s="61">
        <v>0.64959343727527297</v>
      </c>
      <c r="G102" s="82" t="s">
        <v>192</v>
      </c>
      <c r="H102" s="78"/>
    </row>
    <row r="103" spans="1:8" ht="50.4" customHeight="1">
      <c r="A103" s="11"/>
      <c r="B103" s="41" t="s">
        <v>205</v>
      </c>
      <c r="C103" s="415" t="s">
        <v>206</v>
      </c>
      <c r="D103" s="461"/>
      <c r="E103" s="13" t="s">
        <v>191</v>
      </c>
      <c r="F103" s="61">
        <v>3.06</v>
      </c>
      <c r="G103" s="82" t="s">
        <v>192</v>
      </c>
      <c r="H103" s="78"/>
    </row>
    <row r="104" spans="1:8" ht="50.4" customHeight="1" thickBot="1">
      <c r="A104" s="11"/>
      <c r="B104" s="44" t="s">
        <v>207</v>
      </c>
      <c r="C104" s="464" t="s">
        <v>208</v>
      </c>
      <c r="D104" s="465"/>
      <c r="E104" s="84" t="s">
        <v>209</v>
      </c>
      <c r="F104" s="65">
        <v>3651.9952154952343</v>
      </c>
      <c r="G104" s="85" t="s">
        <v>192</v>
      </c>
      <c r="H104" s="78"/>
    </row>
    <row r="105" spans="1:8" ht="18" customHeight="1">
      <c r="A105" s="11"/>
      <c r="B105" s="47"/>
      <c r="C105" s="48"/>
      <c r="D105" s="48"/>
      <c r="E105" s="48"/>
      <c r="F105" s="48"/>
      <c r="G105" s="48"/>
      <c r="H105" s="11"/>
    </row>
    <row r="106" spans="1:8" ht="35.4" customHeight="1">
      <c r="A106" s="11"/>
      <c r="B106" s="47"/>
      <c r="C106" s="48" t="s">
        <v>136</v>
      </c>
      <c r="D106" s="48"/>
      <c r="E106" s="48"/>
      <c r="F106" s="48"/>
      <c r="G106" s="48"/>
      <c r="H106" s="11"/>
    </row>
    <row r="107" spans="1:8" ht="43.2" customHeight="1">
      <c r="A107" s="11"/>
      <c r="B107" s="47" t="s">
        <v>137</v>
      </c>
      <c r="C107" s="359" t="s">
        <v>725</v>
      </c>
      <c r="D107" s="359"/>
      <c r="E107" s="359"/>
      <c r="F107" s="359"/>
      <c r="G107" s="359"/>
      <c r="H107" s="11"/>
    </row>
    <row r="108" spans="1:8" ht="38.4" customHeight="1">
      <c r="A108" s="11"/>
      <c r="B108" s="47" t="s">
        <v>139</v>
      </c>
      <c r="C108" s="359" t="s">
        <v>210</v>
      </c>
      <c r="D108" s="359"/>
      <c r="E108" s="359"/>
      <c r="F108" s="359"/>
      <c r="G108" s="359"/>
      <c r="H108" s="11"/>
    </row>
    <row r="109" spans="1:8" ht="28.2" customHeight="1">
      <c r="A109" s="11"/>
      <c r="B109" s="47"/>
      <c r="C109" s="327" t="s">
        <v>740</v>
      </c>
      <c r="D109" s="327"/>
      <c r="E109" s="327"/>
      <c r="F109" s="327"/>
      <c r="G109" s="327"/>
      <c r="H109" s="11"/>
    </row>
    <row r="110" spans="1:8" ht="28.2" customHeight="1">
      <c r="A110" s="11"/>
      <c r="B110" s="47"/>
      <c r="C110" s="327" t="s">
        <v>726</v>
      </c>
      <c r="D110" s="327"/>
      <c r="E110" s="327"/>
      <c r="F110" s="327"/>
      <c r="G110" s="327"/>
      <c r="H110" s="11"/>
    </row>
    <row r="111" spans="1:8" ht="29.4" customHeight="1">
      <c r="A111" s="3"/>
      <c r="B111" s="310" t="s">
        <v>211</v>
      </c>
      <c r="C111" s="310"/>
      <c r="D111" s="310"/>
      <c r="E111" s="310"/>
      <c r="F111" s="310"/>
      <c r="G111" s="310"/>
      <c r="H111" s="1"/>
    </row>
    <row r="112" spans="1:8" ht="38.4" customHeight="1">
      <c r="A112" s="3"/>
      <c r="B112" s="310" t="s">
        <v>212</v>
      </c>
      <c r="C112" s="310"/>
      <c r="D112" s="310"/>
      <c r="E112" s="310"/>
      <c r="F112" s="310"/>
      <c r="G112" s="310"/>
      <c r="H112" s="1"/>
    </row>
    <row r="113" spans="1:8" ht="41.4" customHeight="1" thickBot="1">
      <c r="A113" s="86"/>
      <c r="B113" s="460" t="s">
        <v>213</v>
      </c>
      <c r="C113" s="460"/>
      <c r="D113" s="460"/>
      <c r="E113" s="460"/>
      <c r="F113" s="460"/>
      <c r="G113" s="460"/>
      <c r="H113" s="8"/>
    </row>
    <row r="114" spans="1:8" ht="81" customHeight="1">
      <c r="A114" s="87"/>
      <c r="B114" s="88" t="s">
        <v>4</v>
      </c>
      <c r="C114" s="71" t="s">
        <v>214</v>
      </c>
      <c r="D114" s="89" t="s">
        <v>153</v>
      </c>
      <c r="E114" s="90" t="s">
        <v>215</v>
      </c>
      <c r="F114" s="90" t="s">
        <v>216</v>
      </c>
      <c r="G114" s="91" t="s">
        <v>217</v>
      </c>
      <c r="H114" s="92"/>
    </row>
    <row r="115" spans="1:8" ht="50.4" customHeight="1">
      <c r="A115" s="11"/>
      <c r="B115" s="41" t="s">
        <v>218</v>
      </c>
      <c r="C115" s="54">
        <v>0</v>
      </c>
      <c r="D115" s="13" t="s">
        <v>219</v>
      </c>
      <c r="E115" s="93">
        <v>0</v>
      </c>
      <c r="F115" s="93">
        <v>0</v>
      </c>
      <c r="G115" s="94">
        <v>0</v>
      </c>
      <c r="H115" s="9"/>
    </row>
    <row r="116" spans="1:8" ht="50.4" customHeight="1">
      <c r="A116" s="11"/>
      <c r="B116" s="41" t="s">
        <v>220</v>
      </c>
      <c r="C116" s="54">
        <v>1</v>
      </c>
      <c r="D116" s="13" t="s">
        <v>221</v>
      </c>
      <c r="E116" s="95">
        <v>0.40396426039335248</v>
      </c>
      <c r="F116" s="95">
        <v>2.2025610069327728</v>
      </c>
      <c r="G116" s="96">
        <v>0.81</v>
      </c>
      <c r="H116" s="97"/>
    </row>
    <row r="117" spans="1:8" ht="50.4" customHeight="1">
      <c r="A117" s="11"/>
      <c r="B117" s="41" t="s">
        <v>222</v>
      </c>
      <c r="C117" s="54">
        <v>2</v>
      </c>
      <c r="D117" s="13" t="s">
        <v>223</v>
      </c>
      <c r="E117" s="95">
        <v>2.4076685490230214</v>
      </c>
      <c r="F117" s="95">
        <v>4.2062652955624422</v>
      </c>
      <c r="G117" s="96">
        <v>2.78</v>
      </c>
      <c r="H117" s="97"/>
    </row>
    <row r="118" spans="1:8" ht="50.4" customHeight="1" thickBot="1">
      <c r="A118" s="11"/>
      <c r="B118" s="44" t="s">
        <v>224</v>
      </c>
      <c r="C118" s="77">
        <v>3</v>
      </c>
      <c r="D118" s="74" t="s">
        <v>225</v>
      </c>
      <c r="E118" s="98">
        <v>4.82</v>
      </c>
      <c r="F118" s="98">
        <v>8.42</v>
      </c>
      <c r="G118" s="99">
        <v>5.56</v>
      </c>
      <c r="H118" s="97"/>
    </row>
    <row r="119" spans="1:8" ht="50.4" customHeight="1">
      <c r="A119" s="11"/>
      <c r="B119" s="47"/>
      <c r="C119" s="100"/>
      <c r="D119" s="101"/>
      <c r="E119" s="97"/>
      <c r="F119" s="97"/>
      <c r="G119" s="97"/>
      <c r="H119" s="97"/>
    </row>
    <row r="120" spans="1:8" ht="50.4" customHeight="1" thickBot="1">
      <c r="A120" s="8"/>
      <c r="B120" s="460" t="s">
        <v>226</v>
      </c>
      <c r="C120" s="460"/>
      <c r="D120" s="460"/>
      <c r="E120" s="460"/>
      <c r="F120" s="460"/>
      <c r="G120" s="460"/>
      <c r="H120" s="102"/>
    </row>
    <row r="121" spans="1:8" ht="67.8" customHeight="1">
      <c r="A121" s="11"/>
      <c r="B121" s="88" t="s">
        <v>4</v>
      </c>
      <c r="C121" s="71" t="s">
        <v>214</v>
      </c>
      <c r="D121" s="89" t="s">
        <v>154</v>
      </c>
      <c r="E121" s="80" t="s">
        <v>215</v>
      </c>
      <c r="F121" s="80" t="s">
        <v>216</v>
      </c>
      <c r="G121" s="81" t="s">
        <v>217</v>
      </c>
      <c r="H121" s="103"/>
    </row>
    <row r="122" spans="1:8" ht="50.4" customHeight="1">
      <c r="A122" s="11"/>
      <c r="B122" s="41" t="s">
        <v>227</v>
      </c>
      <c r="C122" s="54">
        <v>0</v>
      </c>
      <c r="D122" s="13" t="s">
        <v>219</v>
      </c>
      <c r="E122" s="93">
        <v>0</v>
      </c>
      <c r="F122" s="93">
        <v>0</v>
      </c>
      <c r="G122" s="94">
        <v>0</v>
      </c>
      <c r="H122" s="9"/>
    </row>
    <row r="123" spans="1:8" ht="50.4" customHeight="1">
      <c r="A123" s="11"/>
      <c r="B123" s="41" t="s">
        <v>228</v>
      </c>
      <c r="C123" s="54">
        <v>1</v>
      </c>
      <c r="D123" s="13" t="s">
        <v>221</v>
      </c>
      <c r="E123" s="95">
        <v>0.21745221394279529</v>
      </c>
      <c r="F123" s="95">
        <v>1.9370473050531201</v>
      </c>
      <c r="G123" s="96">
        <v>0.77</v>
      </c>
      <c r="H123" s="97"/>
    </row>
    <row r="124" spans="1:8" ht="50.4" customHeight="1">
      <c r="A124" s="11"/>
      <c r="B124" s="41" t="s">
        <v>229</v>
      </c>
      <c r="C124" s="54">
        <v>2</v>
      </c>
      <c r="D124" s="13" t="s">
        <v>223</v>
      </c>
      <c r="E124" s="95">
        <v>2.2211565025724642</v>
      </c>
      <c r="F124" s="95">
        <v>3.1801995938676266</v>
      </c>
      <c r="G124" s="96">
        <v>2.58</v>
      </c>
      <c r="H124" s="97"/>
    </row>
    <row r="125" spans="1:8" ht="50.4" customHeight="1" thickBot="1">
      <c r="A125" s="11"/>
      <c r="B125" s="44" t="s">
        <v>230</v>
      </c>
      <c r="C125" s="77">
        <v>3</v>
      </c>
      <c r="D125" s="74" t="s">
        <v>225</v>
      </c>
      <c r="E125" s="98">
        <v>4.4400000000000004</v>
      </c>
      <c r="F125" s="98">
        <v>6.36</v>
      </c>
      <c r="G125" s="99">
        <v>5.16</v>
      </c>
      <c r="H125" s="97"/>
    </row>
    <row r="126" spans="1:8" ht="28.8" customHeight="1">
      <c r="A126" s="11"/>
      <c r="B126" s="104"/>
      <c r="C126" s="46" t="s">
        <v>136</v>
      </c>
      <c r="D126" s="105"/>
      <c r="E126" s="106"/>
      <c r="F126" s="100"/>
      <c r="G126" s="100"/>
      <c r="H126" s="100"/>
    </row>
    <row r="127" spans="1:8" ht="37.200000000000003" customHeight="1">
      <c r="A127" s="11"/>
      <c r="B127" s="47" t="s">
        <v>137</v>
      </c>
      <c r="C127" s="359" t="s">
        <v>231</v>
      </c>
      <c r="D127" s="359"/>
      <c r="E127" s="359"/>
      <c r="F127" s="359"/>
      <c r="G127" s="359"/>
      <c r="H127" s="78"/>
    </row>
    <row r="128" spans="1:8" ht="33" customHeight="1">
      <c r="A128" s="11"/>
      <c r="B128" s="47" t="s">
        <v>139</v>
      </c>
      <c r="C128" s="359" t="s">
        <v>232</v>
      </c>
      <c r="D128" s="359"/>
      <c r="E128" s="359"/>
      <c r="F128" s="359"/>
      <c r="G128" s="359"/>
      <c r="H128" s="78"/>
    </row>
    <row r="129" spans="1:8" ht="48.6" customHeight="1">
      <c r="A129" s="11"/>
      <c r="B129" s="47" t="s">
        <v>172</v>
      </c>
      <c r="C129" s="359" t="s">
        <v>233</v>
      </c>
      <c r="D129" s="359"/>
      <c r="E129" s="359"/>
      <c r="F129" s="359"/>
      <c r="G129" s="359"/>
      <c r="H129" s="78"/>
    </row>
    <row r="130" spans="1:8" ht="39" customHeight="1">
      <c r="B130" s="47" t="s">
        <v>174</v>
      </c>
      <c r="C130" s="359" t="s">
        <v>234</v>
      </c>
      <c r="D130" s="359"/>
      <c r="E130" s="359"/>
      <c r="F130" s="359"/>
      <c r="G130" s="359"/>
      <c r="H130" s="78"/>
    </row>
    <row r="131" spans="1:8" ht="45.6" customHeight="1" thickBot="1">
      <c r="A131" s="8"/>
      <c r="B131" s="459" t="s">
        <v>235</v>
      </c>
      <c r="C131" s="459"/>
      <c r="D131" s="459"/>
      <c r="E131" s="459"/>
      <c r="F131" s="459"/>
      <c r="G131" s="459"/>
      <c r="H131" s="459"/>
    </row>
    <row r="132" spans="1:8" ht="63.6" customHeight="1">
      <c r="A132" s="11"/>
      <c r="B132" s="79" t="s">
        <v>4</v>
      </c>
      <c r="C132" s="107" t="s">
        <v>214</v>
      </c>
      <c r="D132" s="108" t="s">
        <v>236</v>
      </c>
      <c r="E132" s="80" t="s">
        <v>237</v>
      </c>
      <c r="F132" s="80" t="s">
        <v>238</v>
      </c>
      <c r="G132" s="109" t="s">
        <v>239</v>
      </c>
      <c r="H132" s="81" t="s">
        <v>240</v>
      </c>
    </row>
    <row r="133" spans="1:8" ht="50.4" customHeight="1">
      <c r="A133" s="11"/>
      <c r="B133" s="41" t="s">
        <v>241</v>
      </c>
      <c r="C133" s="54">
        <v>0</v>
      </c>
      <c r="D133" s="54" t="s">
        <v>242</v>
      </c>
      <c r="E133" s="54">
        <v>0</v>
      </c>
      <c r="F133" s="54">
        <v>0</v>
      </c>
      <c r="G133" s="110">
        <v>0</v>
      </c>
      <c r="H133" s="82">
        <v>0</v>
      </c>
    </row>
    <row r="134" spans="1:8" ht="50.4" customHeight="1">
      <c r="A134" s="11"/>
      <c r="B134" s="41" t="s">
        <v>243</v>
      </c>
      <c r="C134" s="54">
        <v>1</v>
      </c>
      <c r="D134" s="13" t="s">
        <v>244</v>
      </c>
      <c r="E134" s="111">
        <v>15.144556881714729</v>
      </c>
      <c r="F134" s="111">
        <v>32.452621889388709</v>
      </c>
      <c r="G134" s="112">
        <v>64.905243778777418</v>
      </c>
      <c r="H134" s="113">
        <v>74.208328720402193</v>
      </c>
    </row>
    <row r="135" spans="1:8" ht="50.4" customHeight="1" thickBot="1">
      <c r="A135" s="11"/>
      <c r="B135" s="44" t="s">
        <v>245</v>
      </c>
      <c r="C135" s="77">
        <v>2</v>
      </c>
      <c r="D135" s="13" t="s">
        <v>246</v>
      </c>
      <c r="E135" s="114">
        <v>16.50641854686744</v>
      </c>
      <c r="F135" s="114">
        <v>47.043996873167792</v>
      </c>
      <c r="G135" s="115">
        <v>131.60867227605326</v>
      </c>
      <c r="H135" s="116">
        <v>169.57836624632588</v>
      </c>
    </row>
    <row r="136" spans="1:8" ht="19.8" customHeight="1">
      <c r="A136" s="11"/>
      <c r="B136" s="117"/>
      <c r="C136" s="100"/>
      <c r="D136" s="101"/>
      <c r="E136" s="100"/>
      <c r="F136" s="100"/>
      <c r="G136" s="100"/>
      <c r="H136" s="100"/>
    </row>
    <row r="137" spans="1:8" ht="30.6" customHeight="1" thickBot="1">
      <c r="A137" s="8"/>
      <c r="B137" s="459" t="s">
        <v>247</v>
      </c>
      <c r="C137" s="459"/>
      <c r="D137" s="459"/>
      <c r="E137" s="459"/>
      <c r="F137" s="459"/>
      <c r="G137" s="459"/>
      <c r="H137" s="459"/>
    </row>
    <row r="138" spans="1:8" ht="50.4" customHeight="1">
      <c r="A138" s="11"/>
      <c r="B138" s="79" t="s">
        <v>4</v>
      </c>
      <c r="C138" s="71" t="s">
        <v>214</v>
      </c>
      <c r="D138" s="108" t="s">
        <v>248</v>
      </c>
      <c r="E138" s="80" t="s">
        <v>249</v>
      </c>
      <c r="F138" s="80" t="s">
        <v>162</v>
      </c>
      <c r="G138" s="109" t="s">
        <v>166</v>
      </c>
      <c r="H138" s="81" t="s">
        <v>168</v>
      </c>
    </row>
    <row r="139" spans="1:8" ht="50.4" customHeight="1">
      <c r="A139" s="11"/>
      <c r="B139" s="41" t="s">
        <v>250</v>
      </c>
      <c r="C139" s="54">
        <v>0</v>
      </c>
      <c r="D139" s="54" t="s">
        <v>242</v>
      </c>
      <c r="E139" s="54">
        <v>0</v>
      </c>
      <c r="F139" s="54">
        <v>0</v>
      </c>
      <c r="G139" s="110">
        <v>0</v>
      </c>
      <c r="H139" s="82">
        <v>0</v>
      </c>
    </row>
    <row r="140" spans="1:8" ht="50.4" customHeight="1">
      <c r="A140" s="11"/>
      <c r="B140" s="41" t="s">
        <v>251</v>
      </c>
      <c r="C140" s="54">
        <v>1</v>
      </c>
      <c r="D140" s="13" t="s">
        <v>244</v>
      </c>
      <c r="E140" s="111">
        <v>8.1522494586643788</v>
      </c>
      <c r="F140" s="111">
        <v>17.469105982852241</v>
      </c>
      <c r="G140" s="112">
        <v>34.938211965704483</v>
      </c>
      <c r="H140" s="113">
        <v>39.946022347455461</v>
      </c>
    </row>
    <row r="141" spans="1:8" ht="50.4" customHeight="1" thickBot="1">
      <c r="A141" s="11"/>
      <c r="B141" s="41" t="s">
        <v>252</v>
      </c>
      <c r="C141" s="77">
        <v>2</v>
      </c>
      <c r="D141" s="13" t="s">
        <v>246</v>
      </c>
      <c r="E141" s="114">
        <v>9.5141111238170932</v>
      </c>
      <c r="F141" s="114">
        <v>32.060480966631332</v>
      </c>
      <c r="G141" s="115">
        <v>101.64164046298033</v>
      </c>
      <c r="H141" s="116">
        <v>135.31605987337917</v>
      </c>
    </row>
    <row r="142" spans="1:8" ht="36" customHeight="1">
      <c r="A142" s="11"/>
      <c r="B142" s="47"/>
      <c r="C142" s="46" t="s">
        <v>136</v>
      </c>
      <c r="D142" s="118"/>
      <c r="E142" s="100"/>
      <c r="F142" s="100"/>
      <c r="G142" s="100"/>
      <c r="H142" s="100"/>
    </row>
    <row r="143" spans="1:8" ht="34.200000000000003" customHeight="1">
      <c r="B143" s="47" t="s">
        <v>137</v>
      </c>
      <c r="C143" s="359" t="s">
        <v>253</v>
      </c>
      <c r="D143" s="359"/>
      <c r="E143" s="359"/>
      <c r="F143" s="359"/>
      <c r="G143" s="359"/>
      <c r="H143" s="359"/>
    </row>
    <row r="144" spans="1:8" ht="42" customHeight="1">
      <c r="A144" s="11"/>
      <c r="B144" s="47" t="s">
        <v>139</v>
      </c>
      <c r="C144" s="431" t="s">
        <v>254</v>
      </c>
      <c r="D144" s="431"/>
      <c r="E144" s="431"/>
      <c r="F144" s="431"/>
      <c r="G144" s="431"/>
      <c r="H144" s="431"/>
    </row>
    <row r="145" spans="1:8" ht="50.4" customHeight="1">
      <c r="A145" s="11"/>
      <c r="B145" s="47" t="s">
        <v>172</v>
      </c>
      <c r="C145" s="359" t="s">
        <v>232</v>
      </c>
      <c r="D145" s="359"/>
      <c r="E145" s="359"/>
      <c r="F145" s="359"/>
      <c r="G145" s="359"/>
      <c r="H145" s="359"/>
    </row>
    <row r="146" spans="1:8" ht="50.4" customHeight="1">
      <c r="A146" s="11"/>
      <c r="B146" s="47" t="s">
        <v>174</v>
      </c>
      <c r="C146" s="359" t="s">
        <v>255</v>
      </c>
      <c r="D146" s="359"/>
      <c r="E146" s="359"/>
      <c r="F146" s="359"/>
      <c r="G146" s="359"/>
      <c r="H146" s="359"/>
    </row>
    <row r="147" spans="1:8" ht="50.4" customHeight="1">
      <c r="B147" s="47" t="s">
        <v>256</v>
      </c>
      <c r="C147" s="359" t="s">
        <v>257</v>
      </c>
      <c r="D147" s="359"/>
      <c r="E147" s="359"/>
      <c r="F147" s="359"/>
      <c r="G147" s="359"/>
      <c r="H147" s="359"/>
    </row>
    <row r="148" spans="1:8" ht="18.600000000000001" customHeight="1">
      <c r="B148" s="104"/>
      <c r="C148" s="48"/>
      <c r="D148" s="48"/>
      <c r="E148" s="48"/>
      <c r="F148" s="48"/>
      <c r="G148" s="48"/>
      <c r="H148" s="48"/>
    </row>
    <row r="149" spans="1:8" ht="38.4" customHeight="1">
      <c r="A149" s="3"/>
      <c r="B149" s="310" t="s">
        <v>258</v>
      </c>
      <c r="C149" s="310"/>
      <c r="D149" s="310"/>
      <c r="E149" s="310"/>
      <c r="F149" s="310"/>
      <c r="G149" s="310"/>
      <c r="H149" s="310"/>
    </row>
    <row r="150" spans="1:8" ht="43.2" customHeight="1">
      <c r="B150" s="458" t="s">
        <v>259</v>
      </c>
      <c r="C150" s="458"/>
      <c r="D150" s="458"/>
      <c r="E150" s="458"/>
      <c r="F150" s="458"/>
      <c r="G150" s="458"/>
      <c r="H150" s="458"/>
    </row>
    <row r="151" spans="1:8" ht="50.4" customHeight="1">
      <c r="A151" s="119"/>
      <c r="B151" s="311" t="s">
        <v>260</v>
      </c>
      <c r="C151" s="311"/>
      <c r="D151" s="311"/>
      <c r="E151" s="311"/>
      <c r="F151" s="311"/>
      <c r="G151" s="311"/>
      <c r="H151" s="311"/>
    </row>
    <row r="152" spans="1:8" ht="20.399999999999999" customHeight="1" thickBot="1">
      <c r="A152" s="119"/>
      <c r="B152" s="120"/>
      <c r="C152" s="120"/>
      <c r="D152" s="120"/>
      <c r="E152" s="120"/>
      <c r="F152" s="120"/>
      <c r="G152" s="120"/>
      <c r="H152" s="120"/>
    </row>
    <row r="153" spans="1:8" ht="50.4" customHeight="1">
      <c r="B153" s="79" t="s">
        <v>4</v>
      </c>
      <c r="C153" s="121" t="s">
        <v>261</v>
      </c>
      <c r="D153" s="80" t="s">
        <v>262</v>
      </c>
      <c r="E153" s="335" t="s">
        <v>188</v>
      </c>
      <c r="F153" s="335"/>
      <c r="G153" s="335" t="s">
        <v>121</v>
      </c>
      <c r="H153" s="441"/>
    </row>
    <row r="154" spans="1:8" ht="50.4" customHeight="1" thickBot="1">
      <c r="B154" s="41" t="s">
        <v>263</v>
      </c>
      <c r="C154" s="122" t="s">
        <v>264</v>
      </c>
      <c r="D154" s="123">
        <v>2.87</v>
      </c>
      <c r="E154" s="456" t="s">
        <v>265</v>
      </c>
      <c r="F154" s="456"/>
      <c r="G154" s="288" t="s">
        <v>266</v>
      </c>
      <c r="H154" s="444"/>
    </row>
    <row r="155" spans="1:8" ht="50.4" customHeight="1" thickBot="1">
      <c r="B155" s="44" t="s">
        <v>267</v>
      </c>
      <c r="C155" s="124" t="s">
        <v>268</v>
      </c>
      <c r="D155" s="125">
        <v>0.35</v>
      </c>
      <c r="E155" s="456" t="s">
        <v>269</v>
      </c>
      <c r="F155" s="456"/>
      <c r="G155" s="445" t="s">
        <v>270</v>
      </c>
      <c r="H155" s="446"/>
    </row>
    <row r="156" spans="1:8" ht="19.2" customHeight="1"/>
    <row r="157" spans="1:8" ht="50.4" customHeight="1">
      <c r="A157" s="119"/>
      <c r="B157" s="457" t="s">
        <v>271</v>
      </c>
      <c r="C157" s="457"/>
      <c r="D157" s="457"/>
      <c r="E157" s="457"/>
      <c r="F157" s="457"/>
      <c r="G157" s="457"/>
      <c r="H157" s="457"/>
    </row>
    <row r="158" spans="1:8" ht="17.399999999999999" customHeight="1" thickBot="1">
      <c r="A158" s="119"/>
      <c r="B158" s="126"/>
      <c r="C158" s="126"/>
      <c r="D158" s="126"/>
      <c r="E158" s="126"/>
      <c r="F158" s="126"/>
      <c r="G158" s="126"/>
      <c r="H158" s="126"/>
    </row>
    <row r="159" spans="1:8" ht="50.4" customHeight="1">
      <c r="B159" s="79" t="s">
        <v>4</v>
      </c>
      <c r="C159" s="121" t="s">
        <v>261</v>
      </c>
      <c r="D159" s="71" t="s">
        <v>272</v>
      </c>
      <c r="E159" s="335" t="s">
        <v>188</v>
      </c>
      <c r="F159" s="335"/>
      <c r="G159" s="335" t="s">
        <v>121</v>
      </c>
      <c r="H159" s="441"/>
    </row>
    <row r="160" spans="1:8" ht="50.4" customHeight="1">
      <c r="B160" s="41" t="s">
        <v>273</v>
      </c>
      <c r="C160" s="127" t="s">
        <v>268</v>
      </c>
      <c r="D160" s="28">
        <v>160</v>
      </c>
      <c r="E160" s="408" t="s">
        <v>274</v>
      </c>
      <c r="F160" s="408"/>
      <c r="G160" s="453" t="s">
        <v>734</v>
      </c>
      <c r="H160" s="454"/>
    </row>
    <row r="161" spans="1:8" ht="50.4" customHeight="1">
      <c r="B161" s="41" t="s">
        <v>275</v>
      </c>
      <c r="C161" s="127" t="s">
        <v>268</v>
      </c>
      <c r="D161" s="28">
        <v>80</v>
      </c>
      <c r="E161" s="408" t="s">
        <v>274</v>
      </c>
      <c r="F161" s="408"/>
      <c r="G161" s="453" t="s">
        <v>276</v>
      </c>
      <c r="H161" s="454"/>
    </row>
    <row r="162" spans="1:8" ht="50.4" customHeight="1">
      <c r="B162" s="41" t="s">
        <v>277</v>
      </c>
      <c r="C162" s="127" t="s">
        <v>268</v>
      </c>
      <c r="D162" s="28">
        <v>107.87</v>
      </c>
      <c r="E162" s="408" t="s">
        <v>274</v>
      </c>
      <c r="F162" s="408"/>
      <c r="G162" s="453" t="s">
        <v>278</v>
      </c>
      <c r="H162" s="454"/>
    </row>
    <row r="163" spans="1:8" ht="50.4" customHeight="1">
      <c r="B163" s="41" t="s">
        <v>279</v>
      </c>
      <c r="C163" s="122" t="s">
        <v>280</v>
      </c>
      <c r="D163" s="28">
        <v>170</v>
      </c>
      <c r="E163" s="453" t="s">
        <v>274</v>
      </c>
      <c r="F163" s="455"/>
      <c r="G163" s="453" t="s">
        <v>266</v>
      </c>
      <c r="H163" s="454"/>
    </row>
    <row r="164" spans="1:8" ht="50.4" customHeight="1" thickBot="1">
      <c r="B164" s="128" t="s">
        <v>281</v>
      </c>
      <c r="C164" s="122" t="s">
        <v>282</v>
      </c>
      <c r="D164" s="28">
        <v>20</v>
      </c>
      <c r="E164" s="443" t="s">
        <v>283</v>
      </c>
      <c r="F164" s="443"/>
      <c r="G164" s="448" t="s">
        <v>284</v>
      </c>
      <c r="H164" s="449"/>
    </row>
    <row r="165" spans="1:8" ht="108.6" customHeight="1" thickBot="1">
      <c r="B165" s="128" t="s">
        <v>285</v>
      </c>
      <c r="C165" s="129" t="s">
        <v>286</v>
      </c>
      <c r="D165" s="130">
        <v>15</v>
      </c>
      <c r="E165" s="450" t="s">
        <v>283</v>
      </c>
      <c r="F165" s="450"/>
      <c r="G165" s="451" t="s">
        <v>287</v>
      </c>
      <c r="H165" s="452"/>
    </row>
    <row r="166" spans="1:8" ht="32.4" customHeight="1">
      <c r="B166" s="47"/>
      <c r="C166" s="46" t="s">
        <v>136</v>
      </c>
      <c r="D166" s="131"/>
      <c r="E166" s="132"/>
      <c r="F166" s="132"/>
      <c r="G166" s="133"/>
      <c r="H166" s="133"/>
    </row>
    <row r="167" spans="1:8" ht="31.2" customHeight="1">
      <c r="A167" s="134"/>
      <c r="B167" s="135" t="s">
        <v>137</v>
      </c>
      <c r="C167" s="447" t="s">
        <v>288</v>
      </c>
      <c r="D167" s="447"/>
      <c r="E167" s="447"/>
      <c r="F167" s="447"/>
      <c r="G167" s="447"/>
      <c r="H167" s="447"/>
    </row>
    <row r="168" spans="1:8" ht="108" customHeight="1">
      <c r="A168" s="134"/>
      <c r="B168" s="135"/>
      <c r="C168" s="447" t="s">
        <v>289</v>
      </c>
      <c r="D168" s="447"/>
      <c r="E168" s="447"/>
      <c r="F168" s="447"/>
      <c r="G168" s="447"/>
      <c r="H168" s="447"/>
    </row>
    <row r="169" spans="1:8" ht="50.4" customHeight="1">
      <c r="A169" s="134"/>
      <c r="B169" s="135" t="s">
        <v>139</v>
      </c>
      <c r="C169" s="447" t="s">
        <v>290</v>
      </c>
      <c r="D169" s="447"/>
      <c r="E169" s="447"/>
      <c r="F169" s="447"/>
      <c r="G169" s="447"/>
      <c r="H169" s="447"/>
    </row>
    <row r="170" spans="1:8" ht="43.8" customHeight="1">
      <c r="A170" s="134"/>
      <c r="B170" s="135" t="s">
        <v>172</v>
      </c>
      <c r="C170" s="447" t="s">
        <v>291</v>
      </c>
      <c r="D170" s="447"/>
      <c r="E170" s="447"/>
      <c r="F170" s="447"/>
      <c r="G170" s="447"/>
      <c r="H170" s="447"/>
    </row>
    <row r="171" spans="1:8" ht="36.6" customHeight="1">
      <c r="A171" s="134"/>
      <c r="B171" s="135" t="s">
        <v>174</v>
      </c>
      <c r="C171" s="447" t="s">
        <v>292</v>
      </c>
      <c r="D171" s="447"/>
      <c r="E171" s="447"/>
      <c r="F171" s="447"/>
      <c r="G171" s="447"/>
      <c r="H171" s="447"/>
    </row>
    <row r="172" spans="1:8" ht="50.4" customHeight="1">
      <c r="A172" s="134"/>
      <c r="B172" s="135" t="s">
        <v>256</v>
      </c>
      <c r="C172" s="447" t="s">
        <v>293</v>
      </c>
      <c r="D172" s="447"/>
      <c r="E172" s="447"/>
      <c r="F172" s="447"/>
      <c r="G172" s="447"/>
      <c r="H172" s="447"/>
    </row>
    <row r="173" spans="1:8" ht="60.6" customHeight="1">
      <c r="A173" s="134"/>
      <c r="B173" s="135" t="s">
        <v>294</v>
      </c>
      <c r="C173" s="447" t="s">
        <v>295</v>
      </c>
      <c r="D173" s="447"/>
      <c r="E173" s="447"/>
      <c r="F173" s="447"/>
      <c r="G173" s="447"/>
      <c r="H173" s="447"/>
    </row>
    <row r="174" spans="1:8" ht="36.6" customHeight="1" thickBot="1">
      <c r="A174" s="119"/>
      <c r="B174" s="136"/>
      <c r="C174" s="440" t="s">
        <v>296</v>
      </c>
      <c r="D174" s="440"/>
      <c r="E174" s="440"/>
      <c r="F174" s="440"/>
      <c r="G174" s="440"/>
      <c r="H174" s="440"/>
    </row>
    <row r="175" spans="1:8" ht="50.4" customHeight="1">
      <c r="B175" s="79" t="s">
        <v>4</v>
      </c>
      <c r="C175" s="121" t="s">
        <v>261</v>
      </c>
      <c r="D175" s="80" t="s">
        <v>297</v>
      </c>
      <c r="E175" s="335" t="s">
        <v>188</v>
      </c>
      <c r="F175" s="335"/>
      <c r="G175" s="335" t="s">
        <v>121</v>
      </c>
      <c r="H175" s="441"/>
    </row>
    <row r="176" spans="1:8" ht="50.4" customHeight="1">
      <c r="B176" s="41" t="s">
        <v>298</v>
      </c>
      <c r="C176" s="122" t="s">
        <v>264</v>
      </c>
      <c r="D176" s="28">
        <v>6669.5174120590691</v>
      </c>
      <c r="E176" s="288" t="s">
        <v>299</v>
      </c>
      <c r="F176" s="288"/>
      <c r="G176" s="288" t="s">
        <v>300</v>
      </c>
      <c r="H176" s="444"/>
    </row>
    <row r="177" spans="1:8" ht="50.4" customHeight="1" thickBot="1">
      <c r="B177" s="44" t="s">
        <v>301</v>
      </c>
      <c r="C177" s="124" t="s">
        <v>268</v>
      </c>
      <c r="D177" s="36">
        <v>3877.6264023599238</v>
      </c>
      <c r="E177" s="445" t="s">
        <v>299</v>
      </c>
      <c r="F177" s="445"/>
      <c r="G177" s="445" t="s">
        <v>300</v>
      </c>
      <c r="H177" s="446"/>
    </row>
    <row r="178" spans="1:8" ht="37.200000000000003" customHeight="1">
      <c r="B178" s="47"/>
      <c r="C178" s="46" t="s">
        <v>136</v>
      </c>
      <c r="D178" s="131"/>
      <c r="E178" s="103"/>
      <c r="F178" s="103"/>
      <c r="G178" s="103"/>
      <c r="H178" s="103"/>
    </row>
    <row r="179" spans="1:8" ht="39.6" customHeight="1">
      <c r="B179" s="47" t="s">
        <v>137</v>
      </c>
      <c r="C179" s="359" t="s">
        <v>302</v>
      </c>
      <c r="D179" s="359"/>
      <c r="E179" s="359"/>
      <c r="F179" s="359"/>
      <c r="G179" s="359"/>
      <c r="H179" s="359"/>
    </row>
    <row r="180" spans="1:8" ht="40.200000000000003" customHeight="1" thickBot="1">
      <c r="C180" s="440" t="s">
        <v>303</v>
      </c>
      <c r="D180" s="440"/>
      <c r="E180" s="440"/>
      <c r="F180" s="440"/>
      <c r="G180" s="440"/>
      <c r="H180" s="440"/>
    </row>
    <row r="181" spans="1:8" ht="50.4" customHeight="1">
      <c r="B181" s="79" t="s">
        <v>4</v>
      </c>
      <c r="C181" s="121" t="s">
        <v>261</v>
      </c>
      <c r="D181" s="71" t="s">
        <v>272</v>
      </c>
      <c r="E181" s="335" t="s">
        <v>188</v>
      </c>
      <c r="F181" s="335"/>
      <c r="G181" s="335" t="s">
        <v>121</v>
      </c>
      <c r="H181" s="441"/>
    </row>
    <row r="182" spans="1:8" ht="86.4" customHeight="1">
      <c r="B182" s="41" t="s">
        <v>304</v>
      </c>
      <c r="C182" s="122" t="s">
        <v>305</v>
      </c>
      <c r="D182" s="28">
        <v>2.4</v>
      </c>
      <c r="E182" s="438" t="s">
        <v>306</v>
      </c>
      <c r="F182" s="439"/>
      <c r="G182" s="424" t="s">
        <v>307</v>
      </c>
      <c r="H182" s="425"/>
    </row>
    <row r="183" spans="1:8" ht="58.2" customHeight="1">
      <c r="B183" s="41" t="s">
        <v>308</v>
      </c>
      <c r="C183" s="122" t="s">
        <v>309</v>
      </c>
      <c r="D183" s="28">
        <v>3.39</v>
      </c>
      <c r="E183" s="438" t="s">
        <v>306</v>
      </c>
      <c r="F183" s="439"/>
      <c r="G183" s="424" t="s">
        <v>745</v>
      </c>
      <c r="H183" s="425"/>
    </row>
    <row r="184" spans="1:8" ht="66.599999999999994" customHeight="1">
      <c r="B184" s="41" t="s">
        <v>735</v>
      </c>
      <c r="C184" s="122" t="s">
        <v>736</v>
      </c>
      <c r="D184" s="280">
        <v>10.81</v>
      </c>
      <c r="E184" s="438" t="s">
        <v>306</v>
      </c>
      <c r="F184" s="439"/>
      <c r="G184" s="424" t="s">
        <v>737</v>
      </c>
      <c r="H184" s="425"/>
    </row>
    <row r="185" spans="1:8" ht="38.4" customHeight="1" thickBot="1">
      <c r="C185" s="440" t="s">
        <v>310</v>
      </c>
      <c r="D185" s="440"/>
      <c r="E185" s="440"/>
      <c r="F185" s="440"/>
      <c r="G185" s="440"/>
      <c r="H185" s="440"/>
    </row>
    <row r="186" spans="1:8" ht="50.4" customHeight="1">
      <c r="B186" s="79" t="s">
        <v>4</v>
      </c>
      <c r="C186" s="121" t="s">
        <v>261</v>
      </c>
      <c r="D186" s="71" t="s">
        <v>272</v>
      </c>
      <c r="E186" s="335" t="s">
        <v>188</v>
      </c>
      <c r="F186" s="335"/>
      <c r="G186" s="335" t="s">
        <v>121</v>
      </c>
      <c r="H186" s="441"/>
    </row>
    <row r="187" spans="1:8" ht="50.4" customHeight="1">
      <c r="B187" s="41" t="s">
        <v>311</v>
      </c>
      <c r="C187" s="26" t="s">
        <v>312</v>
      </c>
      <c r="D187" s="28">
        <v>163636.34</v>
      </c>
      <c r="E187" s="442" t="s">
        <v>313</v>
      </c>
      <c r="F187" s="442"/>
      <c r="G187" s="443" t="s">
        <v>278</v>
      </c>
      <c r="H187" s="443"/>
    </row>
    <row r="188" spans="1:8" ht="23.4" customHeight="1"/>
    <row r="189" spans="1:8" ht="33" customHeight="1">
      <c r="A189" s="3"/>
      <c r="B189" s="310" t="s">
        <v>314</v>
      </c>
      <c r="C189" s="310"/>
      <c r="D189" s="310"/>
      <c r="E189" s="310"/>
      <c r="F189" s="310"/>
      <c r="G189" s="310"/>
      <c r="H189" s="137"/>
    </row>
    <row r="190" spans="1:8" ht="24" customHeight="1">
      <c r="B190" s="367" t="s">
        <v>315</v>
      </c>
      <c r="C190" s="367"/>
      <c r="D190" s="367"/>
      <c r="E190" s="367"/>
      <c r="F190" s="367"/>
      <c r="G190" s="367"/>
      <c r="H190" s="138"/>
    </row>
    <row r="191" spans="1:8" ht="16.8" customHeight="1">
      <c r="C191" s="139"/>
      <c r="D191" s="140"/>
      <c r="E191" s="140"/>
      <c r="F191" s="1"/>
      <c r="G191" s="1"/>
      <c r="H191" s="1"/>
    </row>
    <row r="192" spans="1:8" ht="50.4" customHeight="1" thickBot="1">
      <c r="B192" s="311" t="s">
        <v>316</v>
      </c>
      <c r="C192" s="311"/>
      <c r="D192" s="311"/>
      <c r="E192" s="311"/>
      <c r="F192" s="311"/>
      <c r="G192" s="311"/>
      <c r="H192" s="39"/>
    </row>
    <row r="193" spans="1:8" ht="50.4" customHeight="1">
      <c r="B193" s="418" t="s">
        <v>4</v>
      </c>
      <c r="C193" s="433" t="s">
        <v>261</v>
      </c>
      <c r="D193" s="435" t="s">
        <v>317</v>
      </c>
      <c r="E193" s="435"/>
      <c r="F193" s="435" t="s">
        <v>318</v>
      </c>
      <c r="G193" s="436"/>
      <c r="H193" s="141"/>
    </row>
    <row r="194" spans="1:8" ht="50.4" customHeight="1">
      <c r="B194" s="432"/>
      <c r="C194" s="434"/>
      <c r="D194" s="408" t="s">
        <v>319</v>
      </c>
      <c r="E194" s="408"/>
      <c r="F194" s="408" t="s">
        <v>320</v>
      </c>
      <c r="G194" s="437"/>
      <c r="H194" s="142"/>
    </row>
    <row r="195" spans="1:8" ht="50.4" customHeight="1">
      <c r="B195" s="41" t="s">
        <v>321</v>
      </c>
      <c r="C195" s="26" t="s">
        <v>322</v>
      </c>
      <c r="D195" s="426">
        <v>2.5</v>
      </c>
      <c r="E195" s="426"/>
      <c r="F195" s="426">
        <v>3.5</v>
      </c>
      <c r="G195" s="427"/>
    </row>
    <row r="196" spans="1:8" ht="50.4" customHeight="1" thickBot="1">
      <c r="B196" s="44" t="s">
        <v>323</v>
      </c>
      <c r="C196" s="143" t="s">
        <v>324</v>
      </c>
      <c r="D196" s="428">
        <v>5.01</v>
      </c>
      <c r="E196" s="428"/>
      <c r="F196" s="428">
        <v>7</v>
      </c>
      <c r="G196" s="429"/>
    </row>
    <row r="197" spans="1:8" ht="28.2" customHeight="1">
      <c r="C197" s="46" t="s">
        <v>136</v>
      </c>
      <c r="D197" s="144"/>
      <c r="E197" s="144"/>
    </row>
    <row r="198" spans="1:8" ht="57" customHeight="1">
      <c r="B198" s="47" t="s">
        <v>137</v>
      </c>
      <c r="C198" s="430" t="s">
        <v>325</v>
      </c>
      <c r="D198" s="430"/>
      <c r="E198" s="430"/>
      <c r="F198" s="430"/>
      <c r="G198" s="430"/>
      <c r="H198" s="145"/>
    </row>
    <row r="199" spans="1:8" ht="50.4" customHeight="1">
      <c r="B199" s="47" t="s">
        <v>139</v>
      </c>
      <c r="C199" s="431" t="s">
        <v>326</v>
      </c>
      <c r="D199" s="431"/>
      <c r="E199" s="431"/>
      <c r="F199" s="431"/>
      <c r="G199" s="431"/>
      <c r="H199"/>
    </row>
    <row r="200" spans="1:8" ht="50.4" customHeight="1">
      <c r="A200" s="11"/>
      <c r="B200" s="47" t="s">
        <v>172</v>
      </c>
      <c r="C200" s="359" t="s">
        <v>327</v>
      </c>
      <c r="D200" s="359"/>
      <c r="E200" s="359"/>
      <c r="F200" s="359"/>
      <c r="G200" s="359"/>
      <c r="H200"/>
    </row>
    <row r="201" spans="1:8" ht="61.8" customHeight="1">
      <c r="A201" s="11"/>
      <c r="B201" s="47" t="s">
        <v>174</v>
      </c>
      <c r="C201" s="359" t="s">
        <v>328</v>
      </c>
      <c r="D201" s="359"/>
      <c r="E201" s="359"/>
      <c r="F201" s="359"/>
      <c r="G201" s="359"/>
      <c r="H201" s="145"/>
    </row>
    <row r="202" spans="1:8" ht="50.4" customHeight="1">
      <c r="A202" s="11"/>
      <c r="B202" s="47" t="s">
        <v>256</v>
      </c>
      <c r="C202" s="359" t="s">
        <v>329</v>
      </c>
      <c r="D202" s="359"/>
      <c r="E202" s="359"/>
      <c r="F202" s="359"/>
      <c r="G202" s="359"/>
      <c r="H202" s="145"/>
    </row>
    <row r="203" spans="1:8" ht="26.4" customHeight="1">
      <c r="B203" s="47"/>
      <c r="C203" s="146"/>
      <c r="D203" s="146"/>
      <c r="E203" s="146"/>
      <c r="F203" s="146"/>
      <c r="G203" s="146"/>
    </row>
    <row r="204" spans="1:8" ht="50.4" customHeight="1" thickBot="1">
      <c r="B204" s="311" t="s">
        <v>330</v>
      </c>
      <c r="C204" s="311"/>
      <c r="D204" s="311"/>
      <c r="E204" s="311"/>
      <c r="F204" s="311"/>
      <c r="G204" s="311"/>
      <c r="H204" s="39"/>
    </row>
    <row r="205" spans="1:8" ht="50.4" customHeight="1">
      <c r="B205" s="418" t="s">
        <v>4</v>
      </c>
      <c r="C205" s="373" t="s">
        <v>331</v>
      </c>
      <c r="D205" s="374"/>
      <c r="E205" s="328" t="s">
        <v>332</v>
      </c>
      <c r="F205" s="422"/>
      <c r="G205" s="423"/>
    </row>
    <row r="206" spans="1:8" ht="50.4" customHeight="1">
      <c r="B206" s="419"/>
      <c r="C206" s="420"/>
      <c r="D206" s="421"/>
      <c r="E206" s="13" t="s">
        <v>319</v>
      </c>
      <c r="F206" s="424" t="s">
        <v>320</v>
      </c>
      <c r="G206" s="425"/>
    </row>
    <row r="207" spans="1:8" ht="50.4" customHeight="1">
      <c r="B207" s="41" t="s">
        <v>333</v>
      </c>
      <c r="C207" s="415" t="s">
        <v>334</v>
      </c>
      <c r="D207" s="342"/>
      <c r="E207" s="147">
        <v>24630</v>
      </c>
      <c r="F207" s="416">
        <v>28977.000588235293</v>
      </c>
      <c r="G207" s="417"/>
    </row>
    <row r="208" spans="1:8" ht="50.4" customHeight="1">
      <c r="B208" s="41" t="s">
        <v>335</v>
      </c>
      <c r="C208" s="415" t="s">
        <v>336</v>
      </c>
      <c r="D208" s="342"/>
      <c r="E208" s="147">
        <v>17920</v>
      </c>
      <c r="F208" s="416">
        <v>21083.002941176474</v>
      </c>
      <c r="G208" s="417"/>
    </row>
    <row r="209" spans="1:8" ht="50.4" customHeight="1">
      <c r="B209" s="41" t="s">
        <v>337</v>
      </c>
      <c r="C209" s="415" t="s">
        <v>338</v>
      </c>
      <c r="D209" s="342"/>
      <c r="E209" s="147">
        <v>17290</v>
      </c>
      <c r="F209" s="416">
        <v>20341.466470588235</v>
      </c>
      <c r="G209" s="417"/>
    </row>
    <row r="210" spans="1:8" ht="50.4" customHeight="1" thickBot="1">
      <c r="B210" s="44" t="s">
        <v>339</v>
      </c>
      <c r="C210" s="411" t="s">
        <v>340</v>
      </c>
      <c r="D210" s="412"/>
      <c r="E210" s="148">
        <v>9387</v>
      </c>
      <c r="F210" s="413">
        <v>11043.709411764707</v>
      </c>
      <c r="G210" s="414"/>
    </row>
    <row r="211" spans="1:8" ht="50.4" customHeight="1">
      <c r="C211" s="46" t="s">
        <v>136</v>
      </c>
      <c r="D211" s="149"/>
      <c r="E211" s="140"/>
    </row>
    <row r="212" spans="1:8" ht="45" customHeight="1">
      <c r="A212" s="150"/>
      <c r="B212" s="151" t="s">
        <v>137</v>
      </c>
      <c r="C212" s="332" t="s">
        <v>341</v>
      </c>
      <c r="D212" s="332"/>
      <c r="E212" s="332"/>
      <c r="F212" s="332"/>
      <c r="G212" s="332"/>
      <c r="H212" s="332"/>
    </row>
    <row r="213" spans="1:8" ht="34.799999999999997" customHeight="1">
      <c r="A213" s="150"/>
      <c r="B213" s="151" t="s">
        <v>139</v>
      </c>
      <c r="C213" s="332" t="s">
        <v>342</v>
      </c>
      <c r="D213" s="332"/>
      <c r="E213" s="332"/>
      <c r="F213" s="332"/>
      <c r="G213" s="332"/>
      <c r="H213" s="332"/>
    </row>
    <row r="214" spans="1:8" ht="34.799999999999997" customHeight="1">
      <c r="A214" s="150"/>
      <c r="B214" s="151"/>
      <c r="C214" s="332" t="s">
        <v>727</v>
      </c>
      <c r="D214" s="332"/>
      <c r="E214" s="332"/>
      <c r="F214" s="332"/>
      <c r="G214" s="332"/>
      <c r="H214" s="332"/>
    </row>
    <row r="215" spans="1:8" ht="34.799999999999997" customHeight="1">
      <c r="A215" s="150"/>
      <c r="B215" s="151"/>
      <c r="C215" s="336" t="s">
        <v>343</v>
      </c>
      <c r="D215" s="336"/>
      <c r="E215" s="336"/>
      <c r="F215" s="336"/>
      <c r="G215" s="336"/>
      <c r="H215" s="152"/>
    </row>
    <row r="216" spans="1:8" ht="34.799999999999997" customHeight="1">
      <c r="A216" s="150"/>
      <c r="B216" s="151"/>
      <c r="C216" s="337" t="s">
        <v>741</v>
      </c>
      <c r="D216" s="337"/>
      <c r="E216" s="337"/>
      <c r="F216" s="337"/>
      <c r="G216" s="337"/>
      <c r="H216" s="152"/>
    </row>
    <row r="217" spans="1:8" ht="34.799999999999997" customHeight="1">
      <c r="A217" s="150"/>
      <c r="B217" s="151"/>
      <c r="C217" s="337" t="s">
        <v>728</v>
      </c>
      <c r="D217" s="337"/>
      <c r="E217" s="337"/>
      <c r="F217" s="337"/>
      <c r="G217" s="337"/>
      <c r="H217" s="152"/>
    </row>
    <row r="218" spans="1:8" ht="46.2" customHeight="1">
      <c r="A218" s="150"/>
      <c r="B218" s="151" t="s">
        <v>344</v>
      </c>
      <c r="C218" s="332" t="s">
        <v>345</v>
      </c>
      <c r="D218" s="332"/>
      <c r="E218" s="332"/>
      <c r="F218" s="332"/>
      <c r="G218" s="332"/>
      <c r="H218" s="332"/>
    </row>
    <row r="219" spans="1:8" ht="26.4" customHeight="1">
      <c r="A219" s="150"/>
      <c r="B219" s="151"/>
      <c r="C219" s="333" t="s">
        <v>346</v>
      </c>
      <c r="D219" s="333"/>
      <c r="E219" s="333"/>
      <c r="F219" s="333"/>
      <c r="G219" s="333"/>
      <c r="H219" s="152"/>
    </row>
    <row r="220" spans="1:8" ht="26.4" customHeight="1">
      <c r="A220" s="150"/>
      <c r="B220" s="151"/>
      <c r="C220" s="153" t="s">
        <v>347</v>
      </c>
      <c r="D220" s="153"/>
      <c r="E220" s="153"/>
      <c r="F220" s="153"/>
      <c r="G220" s="153"/>
      <c r="H220" s="152"/>
    </row>
    <row r="221" spans="1:8" ht="26.4" customHeight="1">
      <c r="A221" s="150"/>
      <c r="B221" s="151"/>
      <c r="C221" s="153" t="s">
        <v>348</v>
      </c>
      <c r="D221" s="153"/>
      <c r="E221" s="153"/>
      <c r="F221" s="153"/>
      <c r="G221" s="153"/>
      <c r="H221" s="152"/>
    </row>
    <row r="222" spans="1:8" ht="26.4" customHeight="1">
      <c r="A222" s="150"/>
      <c r="B222" s="151"/>
      <c r="C222" s="153" t="s">
        <v>349</v>
      </c>
      <c r="D222" s="153"/>
      <c r="E222" s="153"/>
      <c r="F222" s="153"/>
      <c r="G222" s="153"/>
      <c r="H222" s="152"/>
    </row>
    <row r="223" spans="1:8" ht="26.4" customHeight="1">
      <c r="A223" s="150"/>
      <c r="B223" s="151"/>
      <c r="C223" s="153" t="s">
        <v>350</v>
      </c>
      <c r="D223" s="153"/>
      <c r="E223" s="153"/>
      <c r="F223" s="153"/>
      <c r="G223" s="153"/>
      <c r="H223" s="152"/>
    </row>
    <row r="224" spans="1:8" ht="26.4" customHeight="1">
      <c r="A224" s="150"/>
      <c r="B224" s="151"/>
      <c r="C224" s="153" t="s">
        <v>351</v>
      </c>
      <c r="D224" s="153"/>
      <c r="E224" s="153"/>
      <c r="F224" s="153"/>
      <c r="G224" s="153"/>
      <c r="H224" s="152"/>
    </row>
    <row r="225" spans="1:8" ht="26.4" customHeight="1">
      <c r="A225" s="150"/>
      <c r="B225" s="151"/>
      <c r="C225" s="275" t="s">
        <v>732</v>
      </c>
      <c r="D225" s="153"/>
      <c r="E225" s="153"/>
      <c r="F225" s="153"/>
      <c r="G225" s="153"/>
      <c r="H225" s="152"/>
    </row>
    <row r="226" spans="1:8" ht="26.4" customHeight="1">
      <c r="A226" s="150"/>
      <c r="B226" s="151"/>
      <c r="C226" s="153" t="s">
        <v>352</v>
      </c>
      <c r="D226" s="153"/>
      <c r="E226" s="153"/>
      <c r="F226" s="153"/>
      <c r="G226" s="153"/>
      <c r="H226" s="152"/>
    </row>
    <row r="227" spans="1:8" ht="26.4" customHeight="1">
      <c r="A227" s="150"/>
      <c r="B227" s="151"/>
      <c r="C227" s="153" t="s">
        <v>353</v>
      </c>
      <c r="D227" s="153"/>
      <c r="E227" s="153"/>
      <c r="F227" s="153"/>
      <c r="G227" s="153"/>
      <c r="H227" s="152"/>
    </row>
    <row r="228" spans="1:8" ht="26.4" customHeight="1">
      <c r="A228" s="150"/>
      <c r="B228" s="151" t="s">
        <v>354</v>
      </c>
      <c r="C228" s="332" t="s">
        <v>355</v>
      </c>
      <c r="D228" s="332"/>
      <c r="E228" s="332"/>
      <c r="F228" s="332"/>
      <c r="G228" s="332"/>
      <c r="H228" s="332"/>
    </row>
    <row r="229" spans="1:8" ht="12.6" customHeight="1">
      <c r="A229" s="150"/>
      <c r="B229" s="154" t="s">
        <v>172</v>
      </c>
      <c r="C229" s="410" t="s">
        <v>356</v>
      </c>
      <c r="D229" s="410"/>
      <c r="E229" s="410"/>
      <c r="F229" s="410"/>
      <c r="G229" s="410"/>
      <c r="H229" s="410"/>
    </row>
    <row r="230" spans="1:8" ht="25.2" customHeight="1">
      <c r="B230" s="155"/>
      <c r="C230" s="402" t="s">
        <v>357</v>
      </c>
      <c r="D230" s="402"/>
      <c r="E230" s="402"/>
      <c r="F230" s="402"/>
      <c r="G230" s="402"/>
    </row>
    <row r="231" spans="1:8" ht="30.6" customHeight="1">
      <c r="B231" s="156"/>
      <c r="C231" s="402" t="s">
        <v>358</v>
      </c>
      <c r="D231" s="402"/>
      <c r="E231" s="402"/>
      <c r="F231" s="402"/>
      <c r="G231" s="402"/>
    </row>
    <row r="232" spans="1:8" ht="21" customHeight="1">
      <c r="B232" s="156"/>
      <c r="C232" s="157"/>
      <c r="D232" s="157"/>
      <c r="E232" s="156"/>
      <c r="F232" s="156"/>
      <c r="G232" s="156"/>
    </row>
    <row r="233" spans="1:8" ht="27.6" customHeight="1">
      <c r="B233" s="375" t="s">
        <v>359</v>
      </c>
      <c r="C233" s="375"/>
      <c r="D233" s="375"/>
      <c r="E233" s="375"/>
      <c r="F233" s="375"/>
      <c r="G233" s="375"/>
    </row>
    <row r="234" spans="1:8" ht="17.399999999999999" customHeight="1" thickBot="1">
      <c r="B234" s="158"/>
      <c r="C234" s="158"/>
      <c r="D234" s="158"/>
      <c r="E234" s="158"/>
      <c r="F234" s="158"/>
      <c r="G234" s="158"/>
    </row>
    <row r="235" spans="1:8" ht="29.4" customHeight="1">
      <c r="B235" s="377" t="s">
        <v>360</v>
      </c>
      <c r="C235" s="379" t="s">
        <v>331</v>
      </c>
      <c r="D235" s="379" t="s">
        <v>361</v>
      </c>
      <c r="E235" s="406"/>
      <c r="F235" s="406"/>
      <c r="G235" s="407"/>
    </row>
    <row r="236" spans="1:8" ht="36" customHeight="1">
      <c r="B236" s="378"/>
      <c r="C236" s="404"/>
      <c r="D236" s="408" t="s">
        <v>319</v>
      </c>
      <c r="E236" s="405"/>
      <c r="F236" s="408" t="s">
        <v>320</v>
      </c>
      <c r="G236" s="409"/>
    </row>
    <row r="237" spans="1:8" ht="37.799999999999997" customHeight="1">
      <c r="B237" s="403"/>
      <c r="C237" s="405"/>
      <c r="D237" s="159" t="s">
        <v>362</v>
      </c>
      <c r="E237" s="160" t="s">
        <v>363</v>
      </c>
      <c r="F237" s="159" t="s">
        <v>362</v>
      </c>
      <c r="G237" s="161" t="s">
        <v>363</v>
      </c>
    </row>
    <row r="238" spans="1:8" ht="39.6" customHeight="1">
      <c r="B238" s="162" t="s">
        <v>364</v>
      </c>
      <c r="C238" s="163" t="s">
        <v>365</v>
      </c>
      <c r="D238" s="164">
        <v>4638.84</v>
      </c>
      <c r="E238" s="164">
        <v>4638.84</v>
      </c>
      <c r="F238" s="164">
        <v>8759.89</v>
      </c>
      <c r="G238" s="165">
        <v>8759.89</v>
      </c>
    </row>
    <row r="239" spans="1:8" ht="41.4" customHeight="1" thickBot="1">
      <c r="B239" s="166" t="s">
        <v>366</v>
      </c>
      <c r="C239" s="167" t="s">
        <v>367</v>
      </c>
      <c r="D239" s="168">
        <v>10491.08</v>
      </c>
      <c r="E239" s="168">
        <v>7968.15</v>
      </c>
      <c r="F239" s="168">
        <v>19811.21</v>
      </c>
      <c r="G239" s="169">
        <v>14765.34</v>
      </c>
    </row>
    <row r="240" spans="1:8" ht="21.6" customHeight="1">
      <c r="B240" s="170"/>
      <c r="C240" s="171"/>
      <c r="D240" s="171"/>
      <c r="E240" s="172"/>
      <c r="F240" s="172"/>
      <c r="G240" s="172"/>
    </row>
    <row r="241" spans="2:8" ht="30.6" customHeight="1">
      <c r="B241" s="158"/>
      <c r="C241" s="173" t="s">
        <v>136</v>
      </c>
      <c r="D241" s="173"/>
      <c r="E241" s="173"/>
      <c r="F241" s="173"/>
      <c r="G241" s="173"/>
    </row>
    <row r="242" spans="2:8" ht="53.4" customHeight="1">
      <c r="B242" s="174" t="s">
        <v>137</v>
      </c>
      <c r="C242" s="400" t="s">
        <v>368</v>
      </c>
      <c r="D242" s="400"/>
      <c r="E242" s="400"/>
      <c r="F242" s="400"/>
      <c r="G242" s="400"/>
      <c r="H242" s="400"/>
    </row>
    <row r="243" spans="2:8" ht="37.200000000000003" customHeight="1">
      <c r="B243" s="174"/>
      <c r="C243" s="400" t="s">
        <v>369</v>
      </c>
      <c r="D243" s="400"/>
      <c r="E243" s="400"/>
      <c r="F243" s="400"/>
      <c r="G243" s="400"/>
      <c r="H243" s="400"/>
    </row>
    <row r="244" spans="2:8" ht="80.400000000000006" customHeight="1">
      <c r="B244" s="174" t="s">
        <v>139</v>
      </c>
      <c r="C244" s="400" t="s">
        <v>729</v>
      </c>
      <c r="D244" s="400"/>
      <c r="E244" s="400"/>
      <c r="F244" s="400"/>
      <c r="G244" s="400"/>
      <c r="H244" s="400"/>
    </row>
    <row r="245" spans="2:8" ht="34.200000000000003" customHeight="1">
      <c r="B245" s="175"/>
      <c r="C245" s="401" t="s">
        <v>742</v>
      </c>
      <c r="D245" s="401"/>
      <c r="E245" s="401"/>
      <c r="F245" s="401"/>
      <c r="G245" s="401"/>
      <c r="H245" s="152"/>
    </row>
    <row r="246" spans="2:8" ht="27.6" customHeight="1">
      <c r="B246" s="176"/>
      <c r="C246" s="401" t="s">
        <v>728</v>
      </c>
      <c r="D246" s="401"/>
      <c r="E246" s="401"/>
      <c r="F246" s="401"/>
      <c r="G246" s="401"/>
      <c r="H246" s="152"/>
    </row>
    <row r="247" spans="2:8" ht="42" customHeight="1" thickBot="1">
      <c r="B247" s="375" t="s">
        <v>370</v>
      </c>
      <c r="C247" s="376"/>
      <c r="D247" s="376"/>
      <c r="E247" s="376"/>
      <c r="F247" s="376"/>
      <c r="G247" s="376"/>
      <c r="H247" s="152"/>
    </row>
    <row r="248" spans="2:8" ht="50.4" customHeight="1">
      <c r="B248" s="377" t="s">
        <v>360</v>
      </c>
      <c r="C248" s="394" t="s">
        <v>331</v>
      </c>
      <c r="D248" s="395"/>
      <c r="E248" s="381" t="s">
        <v>371</v>
      </c>
      <c r="F248" s="398"/>
      <c r="G248" s="399"/>
    </row>
    <row r="249" spans="2:8" ht="50.4" customHeight="1">
      <c r="B249" s="378"/>
      <c r="C249" s="396"/>
      <c r="D249" s="397"/>
      <c r="E249" s="177" t="s">
        <v>319</v>
      </c>
      <c r="F249" s="383" t="s">
        <v>320</v>
      </c>
      <c r="G249" s="384"/>
    </row>
    <row r="250" spans="2:8" ht="50.4" customHeight="1">
      <c r="B250" s="162" t="s">
        <v>372</v>
      </c>
      <c r="C250" s="388" t="s">
        <v>373</v>
      </c>
      <c r="D250" s="388"/>
      <c r="E250" s="178">
        <v>2685.9634153453453</v>
      </c>
      <c r="F250" s="389">
        <v>3875.62</v>
      </c>
      <c r="G250" s="390"/>
    </row>
    <row r="251" spans="2:8" ht="50.4" customHeight="1">
      <c r="B251" s="162" t="s">
        <v>374</v>
      </c>
      <c r="C251" s="388" t="s">
        <v>375</v>
      </c>
      <c r="D251" s="388"/>
      <c r="E251" s="178">
        <v>1862.81</v>
      </c>
      <c r="F251" s="389">
        <v>3401.01</v>
      </c>
      <c r="G251" s="390"/>
    </row>
    <row r="252" spans="2:8" ht="50.4" customHeight="1">
      <c r="B252" s="162" t="s">
        <v>376</v>
      </c>
      <c r="C252" s="388" t="s">
        <v>377</v>
      </c>
      <c r="D252" s="388"/>
      <c r="E252" s="178">
        <v>935.04</v>
      </c>
      <c r="F252" s="389">
        <v>1610.97</v>
      </c>
      <c r="G252" s="390"/>
    </row>
    <row r="253" spans="2:8" ht="50.4" customHeight="1" thickBot="1">
      <c r="B253" s="166" t="s">
        <v>378</v>
      </c>
      <c r="C253" s="391" t="s">
        <v>379</v>
      </c>
      <c r="D253" s="391"/>
      <c r="E253" s="179">
        <v>1759.46</v>
      </c>
      <c r="F253" s="392">
        <v>2473.69</v>
      </c>
      <c r="G253" s="393"/>
    </row>
    <row r="254" spans="2:8" ht="37.200000000000003" customHeight="1">
      <c r="B254" s="158"/>
      <c r="C254" s="385" t="s">
        <v>380</v>
      </c>
      <c r="D254" s="385"/>
      <c r="E254" s="386"/>
      <c r="F254" s="386"/>
      <c r="G254" s="386"/>
    </row>
    <row r="255" spans="2:8" ht="36" customHeight="1">
      <c r="B255" s="180">
        <v>1</v>
      </c>
      <c r="C255" s="387" t="s">
        <v>381</v>
      </c>
      <c r="D255" s="387"/>
      <c r="E255" s="387"/>
      <c r="F255" s="387"/>
      <c r="G255" s="387"/>
      <c r="H255" s="387"/>
    </row>
    <row r="256" spans="2:8" ht="36" customHeight="1">
      <c r="B256" s="180"/>
      <c r="C256" s="385" t="s">
        <v>382</v>
      </c>
      <c r="D256" s="385"/>
      <c r="E256" s="385"/>
      <c r="F256" s="385"/>
      <c r="G256" s="385"/>
    </row>
    <row r="257" spans="1:8" ht="30.6" customHeight="1">
      <c r="B257" s="180"/>
      <c r="C257" s="385" t="s">
        <v>383</v>
      </c>
      <c r="D257" s="385"/>
      <c r="E257" s="385"/>
      <c r="F257" s="385"/>
      <c r="G257" s="385"/>
    </row>
    <row r="258" spans="1:8" ht="33.6" customHeight="1">
      <c r="B258" s="180"/>
      <c r="C258" s="385" t="s">
        <v>384</v>
      </c>
      <c r="D258" s="385"/>
      <c r="E258" s="385"/>
      <c r="F258" s="385"/>
      <c r="G258" s="385"/>
    </row>
    <row r="259" spans="1:8" ht="42" customHeight="1">
      <c r="B259" s="180">
        <v>2</v>
      </c>
      <c r="C259" s="387" t="s">
        <v>385</v>
      </c>
      <c r="D259" s="387"/>
      <c r="E259" s="387"/>
      <c r="F259" s="387"/>
      <c r="G259" s="387"/>
      <c r="H259" s="387"/>
    </row>
    <row r="260" spans="1:8" ht="16.2" customHeight="1">
      <c r="B260" s="158"/>
      <c r="C260" s="158"/>
      <c r="D260" s="158"/>
      <c r="E260" s="158"/>
      <c r="F260" s="158"/>
      <c r="G260" s="158"/>
    </row>
    <row r="261" spans="1:8" ht="39.6" customHeight="1">
      <c r="B261" s="375" t="s">
        <v>386</v>
      </c>
      <c r="C261" s="376"/>
      <c r="D261" s="376"/>
      <c r="E261" s="376"/>
      <c r="F261" s="376"/>
      <c r="G261" s="376"/>
    </row>
    <row r="262" spans="1:8" ht="22.2" customHeight="1" thickBot="1">
      <c r="B262" s="158"/>
      <c r="C262" s="158"/>
      <c r="D262" s="158"/>
      <c r="E262" s="158"/>
      <c r="F262" s="158"/>
      <c r="G262" s="158"/>
    </row>
    <row r="263" spans="1:8" ht="50.4" customHeight="1">
      <c r="B263" s="377" t="s">
        <v>360</v>
      </c>
      <c r="C263" s="379" t="s">
        <v>331</v>
      </c>
      <c r="D263" s="379"/>
      <c r="E263" s="379" t="s">
        <v>387</v>
      </c>
      <c r="F263" s="381"/>
      <c r="G263" s="382"/>
    </row>
    <row r="264" spans="1:8" ht="38.4" customHeight="1">
      <c r="B264" s="378"/>
      <c r="C264" s="380"/>
      <c r="D264" s="380"/>
      <c r="E264" s="177" t="s">
        <v>319</v>
      </c>
      <c r="F264" s="383" t="s">
        <v>320</v>
      </c>
      <c r="G264" s="384"/>
    </row>
    <row r="265" spans="1:8" ht="50.4" customHeight="1">
      <c r="B265" s="181" t="s">
        <v>388</v>
      </c>
      <c r="C265" s="287" t="s">
        <v>389</v>
      </c>
      <c r="D265" s="287"/>
      <c r="E265" s="182">
        <v>31615.75</v>
      </c>
      <c r="F265" s="368">
        <v>61362.47</v>
      </c>
      <c r="G265" s="369"/>
    </row>
    <row r="266" spans="1:8" ht="40.200000000000003" customHeight="1">
      <c r="B266" s="181" t="s">
        <v>390</v>
      </c>
      <c r="C266" s="287" t="s">
        <v>391</v>
      </c>
      <c r="D266" s="287"/>
      <c r="E266" s="182">
        <v>1053.8599999999999</v>
      </c>
      <c r="F266" s="368">
        <v>2045.44</v>
      </c>
      <c r="G266" s="369"/>
    </row>
    <row r="267" spans="1:8" ht="39" customHeight="1" thickBot="1">
      <c r="B267" s="183" t="s">
        <v>392</v>
      </c>
      <c r="C267" s="370" t="s">
        <v>393</v>
      </c>
      <c r="D267" s="370"/>
      <c r="E267" s="184">
        <v>290</v>
      </c>
      <c r="F267" s="371">
        <v>341.18</v>
      </c>
      <c r="G267" s="372"/>
    </row>
    <row r="268" spans="1:8" ht="25.2" customHeight="1">
      <c r="B268" s="1"/>
      <c r="C268" s="1"/>
      <c r="D268" s="1"/>
      <c r="E268" s="1"/>
      <c r="F268" s="1"/>
      <c r="G268" s="1"/>
    </row>
    <row r="269" spans="1:8" ht="50.4" customHeight="1" thickBot="1">
      <c r="A269" s="8"/>
      <c r="B269" s="311" t="s">
        <v>394</v>
      </c>
      <c r="C269" s="311"/>
      <c r="D269" s="311"/>
      <c r="E269" s="311"/>
      <c r="F269" s="311"/>
      <c r="G269" s="311"/>
      <c r="H269" s="102"/>
    </row>
    <row r="270" spans="1:8" ht="50.4" customHeight="1">
      <c r="B270" s="185" t="s">
        <v>4</v>
      </c>
      <c r="C270" s="373" t="s">
        <v>331</v>
      </c>
      <c r="D270" s="374"/>
      <c r="E270" s="80" t="s">
        <v>177</v>
      </c>
      <c r="F270" s="80" t="s">
        <v>395</v>
      </c>
      <c r="G270" s="81" t="s">
        <v>188</v>
      </c>
      <c r="H270" s="186"/>
    </row>
    <row r="271" spans="1:8" ht="50.4" customHeight="1">
      <c r="B271" s="41" t="s">
        <v>396</v>
      </c>
      <c r="C271" s="287" t="s">
        <v>397</v>
      </c>
      <c r="D271" s="287"/>
      <c r="E271" s="54" t="s">
        <v>398</v>
      </c>
      <c r="F271" s="42">
        <v>5400</v>
      </c>
      <c r="G271" s="187" t="s">
        <v>399</v>
      </c>
    </row>
    <row r="272" spans="1:8" ht="50.4" customHeight="1" thickBot="1">
      <c r="B272" s="44" t="s">
        <v>400</v>
      </c>
      <c r="C272" s="298" t="s">
        <v>401</v>
      </c>
      <c r="D272" s="298"/>
      <c r="E272" s="77" t="s">
        <v>402</v>
      </c>
      <c r="F272" s="45">
        <v>340000</v>
      </c>
      <c r="G272" s="188" t="s">
        <v>403</v>
      </c>
    </row>
    <row r="273" spans="1:8" ht="15.6" customHeight="1">
      <c r="B273" s="47"/>
      <c r="C273" s="48"/>
      <c r="D273" s="48"/>
      <c r="E273" s="100"/>
      <c r="F273" s="172"/>
      <c r="G273" s="189"/>
    </row>
    <row r="274" spans="1:8" ht="31.8" customHeight="1">
      <c r="B274" s="104"/>
      <c r="C274" s="359" t="s">
        <v>169</v>
      </c>
      <c r="D274" s="366"/>
      <c r="E274" s="366"/>
      <c r="F274" s="100"/>
      <c r="G274" s="100"/>
    </row>
    <row r="275" spans="1:8" ht="31.8" customHeight="1">
      <c r="B275" s="190" t="s">
        <v>137</v>
      </c>
      <c r="C275" s="359" t="s">
        <v>404</v>
      </c>
      <c r="D275" s="359"/>
      <c r="E275" s="359"/>
      <c r="F275" s="359"/>
      <c r="G275" s="359"/>
    </row>
    <row r="276" spans="1:8" ht="17.399999999999999" customHeight="1">
      <c r="B276" s="47"/>
      <c r="C276" s="101"/>
      <c r="D276" s="101"/>
      <c r="E276" s="172"/>
      <c r="F276" s="172"/>
      <c r="G276" s="172"/>
    </row>
    <row r="277" spans="1:8" ht="28.8" customHeight="1">
      <c r="A277" s="137"/>
      <c r="B277" s="310" t="s">
        <v>405</v>
      </c>
      <c r="C277" s="310"/>
      <c r="D277" s="310"/>
      <c r="E277" s="310"/>
      <c r="F277" s="310"/>
      <c r="G277" s="137"/>
      <c r="H277" s="137"/>
    </row>
    <row r="278" spans="1:8" ht="19.8" customHeight="1">
      <c r="A278" s="8"/>
      <c r="B278" s="367" t="s">
        <v>406</v>
      </c>
      <c r="C278" s="367"/>
      <c r="D278" s="367"/>
      <c r="E278" s="367"/>
      <c r="F278" s="367"/>
      <c r="G278" s="191"/>
      <c r="H278" s="191"/>
    </row>
    <row r="279" spans="1:8" ht="19.8" hidden="1" customHeight="1">
      <c r="A279" s="8"/>
      <c r="B279" s="192"/>
      <c r="C279" s="8"/>
      <c r="D279" s="8"/>
      <c r="E279" s="102"/>
      <c r="F279" s="102"/>
      <c r="G279" s="102"/>
      <c r="H279" s="102"/>
    </row>
    <row r="280" spans="1:8" ht="19.8" hidden="1" customHeight="1">
      <c r="A280" s="8"/>
      <c r="B280" s="334" t="s">
        <v>407</v>
      </c>
      <c r="C280" s="334"/>
      <c r="D280" s="334"/>
      <c r="E280" s="334"/>
      <c r="F280" s="334"/>
      <c r="G280" s="102"/>
      <c r="H280" s="102"/>
    </row>
    <row r="281" spans="1:8" ht="50.4" hidden="1" customHeight="1">
      <c r="A281" s="9"/>
      <c r="B281" s="79" t="s">
        <v>4</v>
      </c>
      <c r="C281" s="312" t="s">
        <v>408</v>
      </c>
      <c r="D281" s="312"/>
      <c r="E281" s="80" t="s">
        <v>188</v>
      </c>
      <c r="F281" s="81" t="s">
        <v>178</v>
      </c>
      <c r="G281" s="9"/>
      <c r="H281" s="9"/>
    </row>
    <row r="282" spans="1:8" ht="50.4" customHeight="1">
      <c r="A282" s="9"/>
      <c r="B282" s="278"/>
      <c r="C282" s="279"/>
      <c r="D282" s="279"/>
      <c r="E282" s="276"/>
      <c r="F282" s="224"/>
      <c r="G282" s="9"/>
      <c r="H282" s="9"/>
    </row>
    <row r="283" spans="1:8" ht="50.4" customHeight="1">
      <c r="A283" s="11"/>
      <c r="B283" s="25" t="s">
        <v>409</v>
      </c>
      <c r="C283" s="287" t="s">
        <v>410</v>
      </c>
      <c r="D283" s="287"/>
      <c r="E283" s="193" t="s">
        <v>411</v>
      </c>
      <c r="F283" s="194">
        <v>1740.64</v>
      </c>
      <c r="G283" s="195"/>
      <c r="H283" s="196"/>
    </row>
    <row r="284" spans="1:8" ht="50.4" customHeight="1">
      <c r="A284" s="11"/>
      <c r="B284" s="25" t="s">
        <v>412</v>
      </c>
      <c r="C284" s="287" t="s">
        <v>413</v>
      </c>
      <c r="D284" s="287"/>
      <c r="E284" s="193" t="s">
        <v>411</v>
      </c>
      <c r="F284" s="194">
        <v>1372.06</v>
      </c>
      <c r="G284" s="195"/>
      <c r="H284" s="196"/>
    </row>
    <row r="285" spans="1:8" ht="50.4" customHeight="1">
      <c r="A285" s="11"/>
      <c r="B285" s="25" t="s">
        <v>414</v>
      </c>
      <c r="C285" s="287" t="s">
        <v>415</v>
      </c>
      <c r="D285" s="287"/>
      <c r="E285" s="193" t="s">
        <v>411</v>
      </c>
      <c r="F285" s="194">
        <v>1167.31</v>
      </c>
      <c r="G285" s="195"/>
      <c r="H285" s="196"/>
    </row>
    <row r="286" spans="1:8" ht="50.4" customHeight="1">
      <c r="A286" s="11"/>
      <c r="B286" s="25" t="s">
        <v>416</v>
      </c>
      <c r="C286" s="287" t="s">
        <v>417</v>
      </c>
      <c r="D286" s="287"/>
      <c r="E286" s="193" t="s">
        <v>411</v>
      </c>
      <c r="F286" s="194">
        <v>2356.14</v>
      </c>
      <c r="G286" s="195"/>
      <c r="H286" s="196"/>
    </row>
    <row r="287" spans="1:8" ht="50.4" customHeight="1">
      <c r="A287" s="11"/>
      <c r="B287" s="25" t="s">
        <v>418</v>
      </c>
      <c r="C287" s="287" t="s">
        <v>419</v>
      </c>
      <c r="D287" s="287"/>
      <c r="E287" s="193" t="s">
        <v>411</v>
      </c>
      <c r="F287" s="194">
        <v>1451.72</v>
      </c>
      <c r="G287" s="195"/>
      <c r="H287" s="196"/>
    </row>
    <row r="288" spans="1:8" ht="50.4" customHeight="1">
      <c r="A288" s="11"/>
      <c r="B288" s="25" t="s">
        <v>420</v>
      </c>
      <c r="C288" s="287" t="s">
        <v>421</v>
      </c>
      <c r="D288" s="287"/>
      <c r="E288" s="193" t="s">
        <v>411</v>
      </c>
      <c r="F288" s="194">
        <v>1238.1600000000001</v>
      </c>
      <c r="G288" s="195"/>
      <c r="H288" s="196"/>
    </row>
    <row r="289" spans="1:8" ht="50.4" customHeight="1">
      <c r="A289" s="11"/>
      <c r="B289" s="25" t="s">
        <v>422</v>
      </c>
      <c r="C289" s="287" t="s">
        <v>423</v>
      </c>
      <c r="D289" s="287"/>
      <c r="E289" s="193" t="s">
        <v>411</v>
      </c>
      <c r="F289" s="194">
        <v>1000.29</v>
      </c>
      <c r="G289" s="9"/>
      <c r="H289" s="9"/>
    </row>
    <row r="290" spans="1:8" ht="50.4" customHeight="1">
      <c r="A290" s="11"/>
      <c r="B290" s="25" t="s">
        <v>424</v>
      </c>
      <c r="C290" s="287" t="s">
        <v>425</v>
      </c>
      <c r="D290" s="287"/>
      <c r="E290" s="193" t="s">
        <v>411</v>
      </c>
      <c r="F290" s="194">
        <v>1024.49</v>
      </c>
      <c r="G290" s="9"/>
      <c r="H290" s="9"/>
    </row>
    <row r="291" spans="1:8" ht="50.4" customHeight="1" thickBot="1">
      <c r="A291" s="11"/>
      <c r="B291" s="33" t="s">
        <v>426</v>
      </c>
      <c r="C291" s="298" t="s">
        <v>427</v>
      </c>
      <c r="D291" s="298"/>
      <c r="E291" s="197" t="s">
        <v>411</v>
      </c>
      <c r="F291" s="198">
        <v>1176.96</v>
      </c>
      <c r="G291" s="9"/>
      <c r="H291" s="9"/>
    </row>
    <row r="292" spans="1:8" ht="25.8" customHeight="1">
      <c r="A292" s="11"/>
      <c r="B292" s="199"/>
      <c r="C292" s="146"/>
      <c r="D292" s="146"/>
      <c r="E292" s="199"/>
      <c r="F292" s="200"/>
      <c r="G292" s="195"/>
      <c r="H292" s="196"/>
    </row>
    <row r="293" spans="1:8" ht="41.4" customHeight="1" thickBot="1">
      <c r="A293" s="8"/>
      <c r="B293" s="334" t="s">
        <v>428</v>
      </c>
      <c r="C293" s="334"/>
      <c r="D293" s="334"/>
      <c r="E293" s="334"/>
      <c r="F293" s="334"/>
      <c r="G293" s="102"/>
      <c r="H293" s="102"/>
    </row>
    <row r="294" spans="1:8" ht="50.4" customHeight="1">
      <c r="A294" s="9"/>
      <c r="B294" s="79" t="s">
        <v>4</v>
      </c>
      <c r="C294" s="312" t="s">
        <v>408</v>
      </c>
      <c r="D294" s="312"/>
      <c r="E294" s="80" t="s">
        <v>188</v>
      </c>
      <c r="F294" s="81" t="s">
        <v>178</v>
      </c>
      <c r="G294" s="9"/>
      <c r="H294" s="9"/>
    </row>
    <row r="295" spans="1:8" ht="50.4" customHeight="1">
      <c r="A295" s="11"/>
      <c r="B295" s="25" t="s">
        <v>429</v>
      </c>
      <c r="C295" s="360" t="s">
        <v>430</v>
      </c>
      <c r="D295" s="361"/>
      <c r="E295" s="193" t="s">
        <v>411</v>
      </c>
      <c r="F295" s="201">
        <v>1376.57</v>
      </c>
      <c r="G295" s="9"/>
      <c r="H295" s="9"/>
    </row>
    <row r="296" spans="1:8" ht="50.4" customHeight="1">
      <c r="A296" s="11"/>
      <c r="B296" s="25" t="s">
        <v>431</v>
      </c>
      <c r="C296" s="360" t="s">
        <v>432</v>
      </c>
      <c r="D296" s="361"/>
      <c r="E296" s="193" t="s">
        <v>411</v>
      </c>
      <c r="F296" s="201">
        <v>1166.21</v>
      </c>
      <c r="G296" s="9"/>
      <c r="H296" s="9"/>
    </row>
    <row r="297" spans="1:8" ht="50.4" customHeight="1">
      <c r="A297" s="11"/>
      <c r="B297" s="25" t="s">
        <v>433</v>
      </c>
      <c r="C297" s="360" t="s">
        <v>434</v>
      </c>
      <c r="D297" s="361"/>
      <c r="E297" s="193" t="s">
        <v>411</v>
      </c>
      <c r="F297" s="201">
        <v>1267.04</v>
      </c>
      <c r="G297" s="9"/>
      <c r="H297" s="9"/>
    </row>
    <row r="298" spans="1:8" ht="50.4" customHeight="1">
      <c r="A298" s="11"/>
      <c r="B298" s="25" t="s">
        <v>435</v>
      </c>
      <c r="C298" s="360" t="s">
        <v>436</v>
      </c>
      <c r="D298" s="361"/>
      <c r="E298" s="193" t="s">
        <v>411</v>
      </c>
      <c r="F298" s="201">
        <v>3117.02</v>
      </c>
      <c r="G298" s="9"/>
      <c r="H298" s="9"/>
    </row>
    <row r="299" spans="1:8" ht="50.4" customHeight="1">
      <c r="A299" s="11"/>
      <c r="B299" s="25" t="s">
        <v>437</v>
      </c>
      <c r="C299" s="360" t="s">
        <v>438</v>
      </c>
      <c r="D299" s="361"/>
      <c r="E299" s="193" t="s">
        <v>411</v>
      </c>
      <c r="F299" s="201">
        <v>1047.23</v>
      </c>
      <c r="G299" s="9"/>
      <c r="H299" s="9"/>
    </row>
    <row r="300" spans="1:8" ht="50.4" customHeight="1">
      <c r="A300" s="11"/>
      <c r="B300" s="25" t="s">
        <v>439</v>
      </c>
      <c r="C300" s="360" t="s">
        <v>440</v>
      </c>
      <c r="D300" s="361"/>
      <c r="E300" s="193" t="s">
        <v>411</v>
      </c>
      <c r="F300" s="201">
        <v>1162.24</v>
      </c>
      <c r="G300" s="9"/>
      <c r="H300" s="9"/>
    </row>
    <row r="301" spans="1:8" ht="50.4" customHeight="1">
      <c r="A301" s="11"/>
      <c r="B301" s="25" t="s">
        <v>441</v>
      </c>
      <c r="C301" s="360" t="s">
        <v>442</v>
      </c>
      <c r="D301" s="361"/>
      <c r="E301" s="193" t="s">
        <v>411</v>
      </c>
      <c r="F301" s="201">
        <v>1227.31</v>
      </c>
      <c r="G301" s="9"/>
      <c r="H301" s="9"/>
    </row>
    <row r="302" spans="1:8" ht="50.4" customHeight="1">
      <c r="A302" s="11"/>
      <c r="B302" s="25" t="s">
        <v>443</v>
      </c>
      <c r="C302" s="364" t="s">
        <v>444</v>
      </c>
      <c r="D302" s="365"/>
      <c r="E302" s="193" t="s">
        <v>411</v>
      </c>
      <c r="F302" s="201">
        <v>1688.12</v>
      </c>
      <c r="G302" s="9"/>
      <c r="H302" s="9"/>
    </row>
    <row r="303" spans="1:8" ht="50.4" customHeight="1">
      <c r="A303" s="11"/>
      <c r="B303" s="25" t="s">
        <v>445</v>
      </c>
      <c r="C303" s="360" t="s">
        <v>446</v>
      </c>
      <c r="D303" s="361"/>
      <c r="E303" s="193" t="s">
        <v>411</v>
      </c>
      <c r="F303" s="201">
        <v>1977.81</v>
      </c>
      <c r="G303" s="9"/>
      <c r="H303" s="9"/>
    </row>
    <row r="304" spans="1:8" ht="50.4" customHeight="1">
      <c r="A304" s="11"/>
      <c r="B304" s="25" t="s">
        <v>447</v>
      </c>
      <c r="C304" s="360" t="s">
        <v>448</v>
      </c>
      <c r="D304" s="361"/>
      <c r="E304" s="193" t="s">
        <v>411</v>
      </c>
      <c r="F304" s="201">
        <v>821.85</v>
      </c>
      <c r="G304" s="9"/>
      <c r="H304" s="9"/>
    </row>
    <row r="305" spans="1:8" ht="50.4" customHeight="1">
      <c r="A305" s="11"/>
      <c r="B305" s="25" t="s">
        <v>449</v>
      </c>
      <c r="C305" s="360" t="s">
        <v>450</v>
      </c>
      <c r="D305" s="361"/>
      <c r="E305" s="193" t="s">
        <v>411</v>
      </c>
      <c r="F305" s="201">
        <v>847.82</v>
      </c>
      <c r="G305" s="9"/>
      <c r="H305" s="9"/>
    </row>
    <row r="306" spans="1:8" ht="50.4" customHeight="1">
      <c r="A306" s="11"/>
      <c r="B306" s="25" t="s">
        <v>451</v>
      </c>
      <c r="C306" s="360" t="s">
        <v>452</v>
      </c>
      <c r="D306" s="361"/>
      <c r="E306" s="193" t="s">
        <v>411</v>
      </c>
      <c r="F306" s="201">
        <v>810.49</v>
      </c>
      <c r="G306" s="9"/>
      <c r="H306" s="9"/>
    </row>
    <row r="307" spans="1:8" ht="50.4" customHeight="1">
      <c r="A307" s="11"/>
      <c r="B307" s="25" t="s">
        <v>453</v>
      </c>
      <c r="C307" s="360" t="s">
        <v>454</v>
      </c>
      <c r="D307" s="361"/>
      <c r="E307" s="193" t="s">
        <v>411</v>
      </c>
      <c r="F307" s="201">
        <v>809.79</v>
      </c>
      <c r="G307" s="9"/>
      <c r="H307" s="9"/>
    </row>
    <row r="308" spans="1:8" ht="50.4" customHeight="1">
      <c r="A308" s="11"/>
      <c r="B308" s="25" t="s">
        <v>455</v>
      </c>
      <c r="C308" s="360" t="s">
        <v>456</v>
      </c>
      <c r="D308" s="361"/>
      <c r="E308" s="193" t="s">
        <v>411</v>
      </c>
      <c r="F308" s="201">
        <v>834.22</v>
      </c>
      <c r="G308" s="9"/>
      <c r="H308" s="9"/>
    </row>
    <row r="309" spans="1:8" ht="50.4" customHeight="1" thickBot="1">
      <c r="A309" s="11"/>
      <c r="B309" s="33" t="s">
        <v>457</v>
      </c>
      <c r="C309" s="362" t="s">
        <v>458</v>
      </c>
      <c r="D309" s="363"/>
      <c r="E309" s="197" t="s">
        <v>411</v>
      </c>
      <c r="F309" s="202">
        <v>829.07</v>
      </c>
      <c r="G309" s="9"/>
      <c r="H309" s="9"/>
    </row>
    <row r="310" spans="1:8" ht="18" customHeight="1">
      <c r="A310" s="11"/>
      <c r="B310" s="199"/>
      <c r="C310" s="39"/>
      <c r="D310" s="39"/>
      <c r="E310" s="199"/>
      <c r="F310" s="200"/>
      <c r="G310" s="9"/>
      <c r="H310" s="9"/>
    </row>
    <row r="311" spans="1:8" ht="39" customHeight="1" thickBot="1">
      <c r="A311" s="8"/>
      <c r="B311" s="334" t="s">
        <v>459</v>
      </c>
      <c r="C311" s="334"/>
      <c r="D311" s="334"/>
      <c r="E311" s="334"/>
      <c r="F311" s="334"/>
      <c r="G311" s="102"/>
      <c r="H311" s="102"/>
    </row>
    <row r="312" spans="1:8" ht="50.4" customHeight="1">
      <c r="A312" s="9"/>
      <c r="B312" s="79" t="s">
        <v>4</v>
      </c>
      <c r="C312" s="312" t="s">
        <v>408</v>
      </c>
      <c r="D312" s="312"/>
      <c r="E312" s="80" t="s">
        <v>188</v>
      </c>
      <c r="F312" s="81" t="s">
        <v>178</v>
      </c>
      <c r="G312" s="9"/>
      <c r="H312" s="9"/>
    </row>
    <row r="313" spans="1:8" ht="50.4" customHeight="1">
      <c r="A313" s="11"/>
      <c r="B313" s="25" t="s">
        <v>460</v>
      </c>
      <c r="C313" s="354" t="s">
        <v>461</v>
      </c>
      <c r="D313" s="354"/>
      <c r="E313" s="193" t="s">
        <v>411</v>
      </c>
      <c r="F313" s="201">
        <v>1702.84</v>
      </c>
      <c r="G313" s="9"/>
      <c r="H313" s="9"/>
    </row>
    <row r="314" spans="1:8" ht="50.4" customHeight="1">
      <c r="A314" s="11"/>
      <c r="B314" s="25" t="s">
        <v>462</v>
      </c>
      <c r="C314" s="287" t="s">
        <v>463</v>
      </c>
      <c r="D314" s="287"/>
      <c r="E314" s="193" t="s">
        <v>411</v>
      </c>
      <c r="F314" s="201">
        <v>2799.54</v>
      </c>
      <c r="G314" s="9"/>
      <c r="H314" s="9"/>
    </row>
    <row r="315" spans="1:8" ht="50.4" customHeight="1">
      <c r="A315" s="11"/>
      <c r="B315" s="25" t="s">
        <v>464</v>
      </c>
      <c r="C315" s="354" t="s">
        <v>465</v>
      </c>
      <c r="D315" s="354"/>
      <c r="E315" s="193" t="s">
        <v>411</v>
      </c>
      <c r="F315" s="201">
        <v>2423.16</v>
      </c>
      <c r="G315" s="9"/>
      <c r="H315" s="9"/>
    </row>
    <row r="316" spans="1:8" ht="50.4" customHeight="1">
      <c r="A316" s="11"/>
      <c r="B316" s="25" t="s">
        <v>466</v>
      </c>
      <c r="C316" s="354" t="s">
        <v>467</v>
      </c>
      <c r="D316" s="354"/>
      <c r="E316" s="193" t="s">
        <v>411</v>
      </c>
      <c r="F316" s="201">
        <v>1693.3</v>
      </c>
      <c r="G316" s="9"/>
      <c r="H316" s="9"/>
    </row>
    <row r="317" spans="1:8" ht="50.4" customHeight="1">
      <c r="A317" s="11"/>
      <c r="B317" s="25" t="s">
        <v>468</v>
      </c>
      <c r="C317" s="354" t="s">
        <v>469</v>
      </c>
      <c r="D317" s="354"/>
      <c r="E317" s="193" t="s">
        <v>411</v>
      </c>
      <c r="F317" s="201">
        <v>1788.56</v>
      </c>
      <c r="G317" s="9"/>
      <c r="H317" s="9"/>
    </row>
    <row r="318" spans="1:8" ht="50.4" customHeight="1">
      <c r="A318" s="11"/>
      <c r="B318" s="25" t="s">
        <v>470</v>
      </c>
      <c r="C318" s="354" t="s">
        <v>471</v>
      </c>
      <c r="D318" s="354"/>
      <c r="E318" s="193" t="s">
        <v>411</v>
      </c>
      <c r="F318" s="201">
        <v>2364.15</v>
      </c>
      <c r="G318" s="9"/>
      <c r="H318" s="9"/>
    </row>
    <row r="319" spans="1:8" ht="50.4" customHeight="1">
      <c r="A319" s="11"/>
      <c r="B319" s="25" t="s">
        <v>472</v>
      </c>
      <c r="C319" s="354" t="s">
        <v>473</v>
      </c>
      <c r="D319" s="354"/>
      <c r="E319" s="193" t="s">
        <v>411</v>
      </c>
      <c r="F319" s="201">
        <v>2430.02</v>
      </c>
      <c r="G319" s="9"/>
      <c r="H319" s="9"/>
    </row>
    <row r="320" spans="1:8" ht="50.4" customHeight="1">
      <c r="A320" s="11"/>
      <c r="B320" s="25" t="s">
        <v>474</v>
      </c>
      <c r="C320" s="354" t="s">
        <v>475</v>
      </c>
      <c r="D320" s="354"/>
      <c r="E320" s="193" t="s">
        <v>411</v>
      </c>
      <c r="F320" s="201">
        <v>1199.73</v>
      </c>
      <c r="G320" s="9"/>
      <c r="H320" s="9"/>
    </row>
    <row r="321" spans="1:8" ht="50.4" customHeight="1">
      <c r="A321" s="11"/>
      <c r="B321" s="25" t="s">
        <v>476</v>
      </c>
      <c r="C321" s="287" t="s">
        <v>477</v>
      </c>
      <c r="D321" s="287"/>
      <c r="E321" s="193" t="s">
        <v>411</v>
      </c>
      <c r="F321" s="201">
        <v>1773.74</v>
      </c>
      <c r="G321" s="9"/>
      <c r="H321" s="9"/>
    </row>
    <row r="322" spans="1:8" ht="50.4" customHeight="1">
      <c r="A322" s="11"/>
      <c r="B322" s="25" t="s">
        <v>478</v>
      </c>
      <c r="C322" s="354" t="s">
        <v>479</v>
      </c>
      <c r="D322" s="354"/>
      <c r="E322" s="193" t="s">
        <v>411</v>
      </c>
      <c r="F322" s="201">
        <v>927.27</v>
      </c>
      <c r="G322" s="9"/>
      <c r="H322" s="9"/>
    </row>
    <row r="323" spans="1:8" ht="50.4" customHeight="1">
      <c r="A323" s="11"/>
      <c r="B323" s="25" t="s">
        <v>480</v>
      </c>
      <c r="C323" s="354" t="s">
        <v>481</v>
      </c>
      <c r="D323" s="354"/>
      <c r="E323" s="193" t="s">
        <v>411</v>
      </c>
      <c r="F323" s="201">
        <v>1101.83</v>
      </c>
      <c r="G323" s="9"/>
      <c r="H323" s="9"/>
    </row>
    <row r="324" spans="1:8" ht="50.4" customHeight="1">
      <c r="A324" s="11"/>
      <c r="B324" s="25" t="s">
        <v>482</v>
      </c>
      <c r="C324" s="287" t="s">
        <v>483</v>
      </c>
      <c r="D324" s="287"/>
      <c r="E324" s="193" t="s">
        <v>411</v>
      </c>
      <c r="F324" s="201">
        <v>1340.07</v>
      </c>
      <c r="G324" s="9"/>
      <c r="H324" s="9"/>
    </row>
    <row r="325" spans="1:8" ht="50.4" customHeight="1">
      <c r="A325" s="11"/>
      <c r="B325" s="25" t="s">
        <v>484</v>
      </c>
      <c r="C325" s="287" t="s">
        <v>485</v>
      </c>
      <c r="D325" s="287"/>
      <c r="E325" s="193" t="s">
        <v>411</v>
      </c>
      <c r="F325" s="201">
        <v>1982.98</v>
      </c>
      <c r="G325" s="9"/>
      <c r="H325" s="9"/>
    </row>
    <row r="326" spans="1:8" ht="50.4" customHeight="1">
      <c r="A326" s="11"/>
      <c r="B326" s="25" t="s">
        <v>486</v>
      </c>
      <c r="C326" s="287" t="s">
        <v>487</v>
      </c>
      <c r="D326" s="287"/>
      <c r="E326" s="193" t="s">
        <v>411</v>
      </c>
      <c r="F326" s="201">
        <v>1105.33</v>
      </c>
      <c r="G326" s="9"/>
      <c r="H326" s="9"/>
    </row>
    <row r="327" spans="1:8" ht="50.4" customHeight="1">
      <c r="A327" s="11"/>
      <c r="B327" s="25" t="s">
        <v>488</v>
      </c>
      <c r="C327" s="287" t="s">
        <v>489</v>
      </c>
      <c r="D327" s="287"/>
      <c r="E327" s="193" t="s">
        <v>411</v>
      </c>
      <c r="F327" s="201">
        <v>1208.3800000000001</v>
      </c>
      <c r="G327" s="9"/>
      <c r="H327" s="9"/>
    </row>
    <row r="328" spans="1:8" ht="50.4" customHeight="1">
      <c r="A328" s="11"/>
      <c r="B328" s="25" t="s">
        <v>490</v>
      </c>
      <c r="C328" s="287" t="s">
        <v>491</v>
      </c>
      <c r="D328" s="287"/>
      <c r="E328" s="193" t="s">
        <v>411</v>
      </c>
      <c r="F328" s="201">
        <v>1322.95</v>
      </c>
      <c r="G328" s="9"/>
      <c r="H328" s="9"/>
    </row>
    <row r="329" spans="1:8" ht="50.4" customHeight="1" thickBot="1">
      <c r="A329" s="11"/>
      <c r="B329" s="33" t="s">
        <v>492</v>
      </c>
      <c r="C329" s="298" t="s">
        <v>493</v>
      </c>
      <c r="D329" s="298"/>
      <c r="E329" s="197" t="s">
        <v>411</v>
      </c>
      <c r="F329" s="202">
        <v>1690.3</v>
      </c>
      <c r="G329" s="9"/>
      <c r="H329" s="9"/>
    </row>
    <row r="330" spans="1:8" ht="20.399999999999999" customHeight="1">
      <c r="A330" s="11"/>
      <c r="B330" s="203"/>
      <c r="C330" s="146"/>
      <c r="D330" s="146"/>
      <c r="E330" s="146"/>
      <c r="F330" s="146"/>
      <c r="G330" s="146"/>
      <c r="H330" s="9"/>
    </row>
    <row r="331" spans="1:8" ht="41.4" customHeight="1" thickBot="1">
      <c r="A331" s="11"/>
      <c r="B331" s="334" t="s">
        <v>494</v>
      </c>
      <c r="C331" s="334"/>
      <c r="D331" s="334"/>
      <c r="E331" s="334"/>
      <c r="F331" s="334"/>
      <c r="G331" s="9"/>
      <c r="H331" s="9"/>
    </row>
    <row r="332" spans="1:8" ht="50.4" customHeight="1">
      <c r="A332" s="9"/>
      <c r="B332" s="79" t="s">
        <v>4</v>
      </c>
      <c r="C332" s="312" t="s">
        <v>408</v>
      </c>
      <c r="D332" s="312"/>
      <c r="E332" s="80" t="s">
        <v>188</v>
      </c>
      <c r="F332" s="81" t="s">
        <v>178</v>
      </c>
      <c r="G332" s="9"/>
      <c r="H332" s="9"/>
    </row>
    <row r="333" spans="1:8" ht="50.4" customHeight="1">
      <c r="A333" s="11"/>
      <c r="B333" s="25" t="s">
        <v>495</v>
      </c>
      <c r="C333" s="360" t="s">
        <v>496</v>
      </c>
      <c r="D333" s="361"/>
      <c r="E333" s="193" t="s">
        <v>497</v>
      </c>
      <c r="F333" s="201">
        <v>300.86968085106383</v>
      </c>
      <c r="G333" s="9"/>
      <c r="H333" s="9"/>
    </row>
    <row r="334" spans="1:8" ht="50.4" customHeight="1">
      <c r="A334" s="11"/>
      <c r="B334" s="25" t="s">
        <v>498</v>
      </c>
      <c r="C334" s="360" t="s">
        <v>499</v>
      </c>
      <c r="D334" s="361"/>
      <c r="E334" s="193" t="s">
        <v>497</v>
      </c>
      <c r="F334" s="201">
        <v>356.38297872340428</v>
      </c>
      <c r="G334" s="9"/>
      <c r="H334" s="9"/>
    </row>
    <row r="335" spans="1:8" ht="50.4" customHeight="1">
      <c r="A335" s="11"/>
      <c r="B335" s="25" t="s">
        <v>500</v>
      </c>
      <c r="C335" s="360" t="s">
        <v>501</v>
      </c>
      <c r="D335" s="361"/>
      <c r="E335" s="193" t="s">
        <v>497</v>
      </c>
      <c r="F335" s="201">
        <v>398.57978723404261</v>
      </c>
      <c r="G335" s="9"/>
      <c r="H335" s="9"/>
    </row>
    <row r="336" spans="1:8" ht="50.4" customHeight="1">
      <c r="A336" s="11"/>
      <c r="B336" s="25" t="s">
        <v>502</v>
      </c>
      <c r="C336" s="360" t="s">
        <v>503</v>
      </c>
      <c r="D336" s="361"/>
      <c r="E336" s="193" t="s">
        <v>497</v>
      </c>
      <c r="F336" s="201">
        <v>339.27393617021278</v>
      </c>
      <c r="G336" s="9"/>
      <c r="H336" s="9"/>
    </row>
    <row r="337" spans="1:8" ht="50.4" customHeight="1">
      <c r="A337" s="11"/>
      <c r="B337" s="25" t="s">
        <v>504</v>
      </c>
      <c r="C337" s="354" t="s">
        <v>505</v>
      </c>
      <c r="D337" s="354"/>
      <c r="E337" s="193" t="s">
        <v>497</v>
      </c>
      <c r="F337" s="201">
        <v>326.02659574468083</v>
      </c>
      <c r="G337" s="9"/>
      <c r="H337" s="9"/>
    </row>
    <row r="338" spans="1:8" ht="50.4" customHeight="1">
      <c r="A338" s="11"/>
      <c r="B338" s="25" t="s">
        <v>506</v>
      </c>
      <c r="C338" s="354" t="s">
        <v>507</v>
      </c>
      <c r="D338" s="354"/>
      <c r="E338" s="193" t="s">
        <v>497</v>
      </c>
      <c r="F338" s="201">
        <v>424.51329787234044</v>
      </c>
      <c r="G338" s="9"/>
      <c r="H338" s="9"/>
    </row>
    <row r="339" spans="1:8" ht="50.4" customHeight="1">
      <c r="A339" s="11"/>
      <c r="B339" s="25" t="s">
        <v>508</v>
      </c>
      <c r="C339" s="354" t="s">
        <v>509</v>
      </c>
      <c r="D339" s="354"/>
      <c r="E339" s="193" t="s">
        <v>497</v>
      </c>
      <c r="F339" s="201">
        <v>452</v>
      </c>
      <c r="G339" s="9"/>
      <c r="H339" s="9"/>
    </row>
    <row r="340" spans="1:8" ht="50.4" customHeight="1">
      <c r="A340" s="11"/>
      <c r="B340" s="25" t="s">
        <v>510</v>
      </c>
      <c r="C340" s="354" t="s">
        <v>511</v>
      </c>
      <c r="D340" s="354"/>
      <c r="E340" s="193" t="s">
        <v>497</v>
      </c>
      <c r="F340" s="201">
        <v>358.64627659574472</v>
      </c>
      <c r="G340" s="9"/>
      <c r="H340" s="9"/>
    </row>
    <row r="341" spans="1:8" ht="50.4" customHeight="1">
      <c r="A341" s="11"/>
      <c r="B341" s="25" t="s">
        <v>512</v>
      </c>
      <c r="C341" s="354" t="s">
        <v>513</v>
      </c>
      <c r="D341" s="354"/>
      <c r="E341" s="193" t="s">
        <v>497</v>
      </c>
      <c r="F341" s="201">
        <v>468.906914893617</v>
      </c>
      <c r="G341" s="9"/>
      <c r="H341" s="9"/>
    </row>
    <row r="342" spans="1:8" ht="50.4" customHeight="1">
      <c r="A342" s="11"/>
      <c r="B342" s="25" t="s">
        <v>514</v>
      </c>
      <c r="C342" s="287" t="s">
        <v>515</v>
      </c>
      <c r="D342" s="287"/>
      <c r="E342" s="193" t="s">
        <v>497</v>
      </c>
      <c r="F342" s="201">
        <v>464.343085106383</v>
      </c>
      <c r="G342" s="9"/>
      <c r="H342" s="9"/>
    </row>
    <row r="343" spans="1:8" ht="50.4" customHeight="1">
      <c r="A343" s="11"/>
      <c r="B343" s="25" t="s">
        <v>516</v>
      </c>
      <c r="C343" s="354" t="s">
        <v>517</v>
      </c>
      <c r="D343" s="354"/>
      <c r="E343" s="193" t="s">
        <v>497</v>
      </c>
      <c r="F343" s="201">
        <v>395.7659574468085</v>
      </c>
      <c r="G343" s="9"/>
      <c r="H343" s="9"/>
    </row>
    <row r="344" spans="1:8" ht="50.4" customHeight="1">
      <c r="A344" s="11"/>
      <c r="B344" s="25" t="s">
        <v>518</v>
      </c>
      <c r="C344" s="354" t="s">
        <v>519</v>
      </c>
      <c r="D344" s="354"/>
      <c r="E344" s="193" t="s">
        <v>497</v>
      </c>
      <c r="F344" s="201">
        <v>396.14893617021278</v>
      </c>
      <c r="G344" s="9"/>
      <c r="H344" s="9"/>
    </row>
    <row r="345" spans="1:8" ht="50.4" customHeight="1">
      <c r="A345" s="11"/>
      <c r="B345" s="25" t="s">
        <v>520</v>
      </c>
      <c r="C345" s="354" t="s">
        <v>521</v>
      </c>
      <c r="D345" s="354"/>
      <c r="E345" s="193" t="s">
        <v>497</v>
      </c>
      <c r="F345" s="201">
        <v>424.31382978723411</v>
      </c>
      <c r="G345" s="9"/>
      <c r="H345" s="9"/>
    </row>
    <row r="346" spans="1:8" ht="50.4" customHeight="1">
      <c r="A346" s="11"/>
      <c r="B346" s="25" t="s">
        <v>522</v>
      </c>
      <c r="C346" s="354" t="s">
        <v>523</v>
      </c>
      <c r="D346" s="354"/>
      <c r="E346" s="193" t="s">
        <v>497</v>
      </c>
      <c r="F346" s="201">
        <v>386.32180851063828</v>
      </c>
      <c r="G346" s="9"/>
      <c r="H346" s="9"/>
    </row>
    <row r="347" spans="1:8" ht="50.4" customHeight="1">
      <c r="A347" s="11"/>
      <c r="B347" s="25" t="s">
        <v>524</v>
      </c>
      <c r="C347" s="354" t="s">
        <v>525</v>
      </c>
      <c r="D347" s="354"/>
      <c r="E347" s="193" t="s">
        <v>497</v>
      </c>
      <c r="F347" s="82">
        <v>740.375</v>
      </c>
      <c r="G347" s="9"/>
      <c r="H347" s="9"/>
    </row>
    <row r="348" spans="1:8" ht="50.4" customHeight="1">
      <c r="A348" s="11"/>
      <c r="B348" s="25" t="s">
        <v>526</v>
      </c>
      <c r="C348" s="354" t="s">
        <v>527</v>
      </c>
      <c r="D348" s="354"/>
      <c r="E348" s="193" t="s">
        <v>497</v>
      </c>
      <c r="F348" s="82">
        <v>844.59500000000003</v>
      </c>
      <c r="G348" s="9"/>
      <c r="H348" s="9"/>
    </row>
    <row r="349" spans="1:8" ht="50.4" customHeight="1">
      <c r="A349" s="11"/>
      <c r="B349" s="25" t="s">
        <v>528</v>
      </c>
      <c r="C349" s="354" t="s">
        <v>529</v>
      </c>
      <c r="D349" s="354"/>
      <c r="E349" s="193" t="s">
        <v>497</v>
      </c>
      <c r="F349" s="82">
        <v>843.26499999999999</v>
      </c>
      <c r="G349" s="9"/>
      <c r="H349" s="9"/>
    </row>
    <row r="350" spans="1:8" ht="50.4" customHeight="1">
      <c r="A350" s="11"/>
      <c r="B350" s="25" t="s">
        <v>530</v>
      </c>
      <c r="C350" s="354" t="s">
        <v>531</v>
      </c>
      <c r="D350" s="354"/>
      <c r="E350" s="193" t="s">
        <v>497</v>
      </c>
      <c r="F350" s="82">
        <v>833.35500000000002</v>
      </c>
      <c r="G350" s="9"/>
      <c r="H350" s="9"/>
    </row>
    <row r="351" spans="1:8" ht="50.4" customHeight="1" thickBot="1">
      <c r="A351" s="11"/>
      <c r="B351" s="33" t="s">
        <v>532</v>
      </c>
      <c r="C351" s="355" t="s">
        <v>533</v>
      </c>
      <c r="D351" s="355"/>
      <c r="E351" s="197" t="s">
        <v>497</v>
      </c>
      <c r="F351" s="85">
        <v>337.89</v>
      </c>
      <c r="G351" s="9"/>
      <c r="H351" s="9"/>
    </row>
    <row r="352" spans="1:8" ht="23.4" customHeight="1">
      <c r="A352" s="11"/>
      <c r="B352" s="117"/>
      <c r="C352" s="11"/>
      <c r="D352" s="11"/>
      <c r="E352" s="9"/>
      <c r="F352" s="9"/>
      <c r="G352" s="9"/>
      <c r="H352" s="9"/>
    </row>
    <row r="353" spans="1:8" ht="50.4" customHeight="1" thickBot="1">
      <c r="A353" s="11"/>
      <c r="B353" s="356" t="s">
        <v>534</v>
      </c>
      <c r="C353" s="356"/>
      <c r="D353" s="356"/>
      <c r="E353" s="356"/>
      <c r="F353" s="356"/>
      <c r="G353" s="9"/>
      <c r="H353" s="9"/>
    </row>
    <row r="354" spans="1:8" ht="50.4" customHeight="1">
      <c r="A354" s="9"/>
      <c r="B354" s="79" t="s">
        <v>4</v>
      </c>
      <c r="C354" s="80" t="s">
        <v>177</v>
      </c>
      <c r="D354" s="204" t="s">
        <v>535</v>
      </c>
      <c r="E354" s="357" t="s">
        <v>536</v>
      </c>
      <c r="F354" s="358"/>
      <c r="G354" s="9"/>
      <c r="H354" s="9"/>
    </row>
    <row r="355" spans="1:8" ht="50.4" customHeight="1" thickBot="1">
      <c r="A355" s="11"/>
      <c r="B355" s="33" t="s">
        <v>537</v>
      </c>
      <c r="C355" s="74" t="s">
        <v>538</v>
      </c>
      <c r="D355" s="205">
        <v>18.487237500000003</v>
      </c>
      <c r="E355" s="340">
        <v>19.267199999999999</v>
      </c>
      <c r="F355" s="341"/>
      <c r="G355" s="9"/>
      <c r="H355" s="9"/>
    </row>
    <row r="356" spans="1:8" ht="15.6" customHeight="1">
      <c r="A356" s="11"/>
      <c r="B356" s="199"/>
      <c r="C356" s="39"/>
      <c r="D356" s="199"/>
      <c r="E356" s="200"/>
      <c r="F356" s="196"/>
      <c r="G356" s="206"/>
      <c r="H356" s="206"/>
    </row>
    <row r="357" spans="1:8" ht="31.8" customHeight="1">
      <c r="A357" s="11"/>
      <c r="B357" s="46" t="s">
        <v>539</v>
      </c>
      <c r="C357" s="46"/>
      <c r="D357" s="46"/>
      <c r="E357" s="46"/>
      <c r="F357" s="46"/>
      <c r="G357" s="11"/>
      <c r="H357" s="207"/>
    </row>
    <row r="358" spans="1:8" ht="50.4" customHeight="1">
      <c r="A358" s="11"/>
      <c r="B358" s="359" t="s">
        <v>540</v>
      </c>
      <c r="C358" s="359"/>
      <c r="D358" s="359"/>
      <c r="E358" s="359"/>
      <c r="F358" s="359"/>
      <c r="G358" s="39"/>
      <c r="H358" s="39"/>
    </row>
    <row r="359" spans="1:8" ht="50.4" customHeight="1">
      <c r="B359" s="345" t="s">
        <v>541</v>
      </c>
      <c r="C359" s="345"/>
      <c r="D359" s="345"/>
      <c r="E359" s="345"/>
      <c r="F359" s="345"/>
      <c r="G359" s="208"/>
      <c r="H359" s="196"/>
    </row>
    <row r="360" spans="1:8" ht="55.2" customHeight="1">
      <c r="A360" s="11"/>
      <c r="B360" s="332" t="s">
        <v>542</v>
      </c>
      <c r="C360" s="332"/>
      <c r="D360" s="332"/>
      <c r="E360" s="332"/>
      <c r="F360" s="332"/>
      <c r="G360" s="332"/>
      <c r="H360" s="196"/>
    </row>
    <row r="361" spans="1:8" ht="31.2" customHeight="1">
      <c r="A361" s="137"/>
      <c r="B361" s="310" t="s">
        <v>543</v>
      </c>
      <c r="C361" s="310"/>
      <c r="D361" s="310"/>
      <c r="E361" s="310"/>
      <c r="F361" s="310"/>
      <c r="G361" s="310"/>
      <c r="H361" s="137"/>
    </row>
    <row r="362" spans="1:8" ht="50.4" customHeight="1" thickBot="1">
      <c r="B362" s="346" t="s">
        <v>544</v>
      </c>
      <c r="C362" s="346"/>
      <c r="D362" s="346"/>
      <c r="E362" s="346"/>
      <c r="F362" s="346"/>
      <c r="G362" s="346"/>
    </row>
    <row r="363" spans="1:8" ht="50.4" customHeight="1">
      <c r="B363" s="347" t="s">
        <v>4</v>
      </c>
      <c r="C363" s="335" t="s">
        <v>331</v>
      </c>
      <c r="D363" s="335"/>
      <c r="E363" s="349" t="s">
        <v>545</v>
      </c>
      <c r="F363" s="350"/>
      <c r="G363" s="351"/>
    </row>
    <row r="364" spans="1:8" ht="50.4" customHeight="1">
      <c r="B364" s="348"/>
      <c r="C364" s="289"/>
      <c r="D364" s="289"/>
      <c r="E364" s="209" t="s">
        <v>546</v>
      </c>
      <c r="F364" s="352" t="s">
        <v>547</v>
      </c>
      <c r="G364" s="353"/>
    </row>
    <row r="365" spans="1:8" ht="50.4" customHeight="1">
      <c r="B365" s="25" t="s">
        <v>548</v>
      </c>
      <c r="C365" s="342" t="s">
        <v>549</v>
      </c>
      <c r="D365" s="287"/>
      <c r="E365" s="210">
        <v>7172.6751213721955</v>
      </c>
      <c r="F365" s="338">
        <v>9111.8374901904353</v>
      </c>
      <c r="G365" s="339"/>
    </row>
    <row r="366" spans="1:8" ht="50.4" customHeight="1">
      <c r="B366" s="25" t="s">
        <v>550</v>
      </c>
      <c r="C366" s="287" t="s">
        <v>551</v>
      </c>
      <c r="D366" s="287"/>
      <c r="E366" s="210">
        <v>8897.7900294781066</v>
      </c>
      <c r="F366" s="338">
        <v>11359.065800530738</v>
      </c>
      <c r="G366" s="339"/>
    </row>
    <row r="367" spans="1:8" ht="50.4" customHeight="1">
      <c r="B367" s="25" t="s">
        <v>552</v>
      </c>
      <c r="C367" s="287" t="s">
        <v>553</v>
      </c>
      <c r="D367" s="287"/>
      <c r="E367" s="211">
        <v>8440.0900292717088</v>
      </c>
      <c r="F367" s="343">
        <v>10749.892718745394</v>
      </c>
      <c r="G367" s="344"/>
    </row>
    <row r="368" spans="1:8" ht="50.4" customHeight="1">
      <c r="B368" s="25" t="s">
        <v>554</v>
      </c>
      <c r="C368" s="287" t="s">
        <v>555</v>
      </c>
      <c r="D368" s="287"/>
      <c r="E368" s="210">
        <v>6132.1776702675807</v>
      </c>
      <c r="F368" s="338">
        <v>7447.6610965833715</v>
      </c>
      <c r="G368" s="339"/>
    </row>
    <row r="369" spans="2:8" ht="50.4" customHeight="1">
      <c r="B369" s="25" t="s">
        <v>556</v>
      </c>
      <c r="C369" s="287" t="s">
        <v>557</v>
      </c>
      <c r="D369" s="287"/>
      <c r="E369" s="210">
        <v>2237.0778660401006</v>
      </c>
      <c r="F369" s="338">
        <v>2848.6033897243115</v>
      </c>
      <c r="G369" s="339"/>
    </row>
    <row r="370" spans="2:8" ht="50.4" customHeight="1" thickBot="1">
      <c r="B370" s="33" t="s">
        <v>558</v>
      </c>
      <c r="C370" s="298" t="s">
        <v>559</v>
      </c>
      <c r="D370" s="298"/>
      <c r="E370" s="212">
        <v>1417.5063485220405</v>
      </c>
      <c r="F370" s="340">
        <v>1666.6614695746721</v>
      </c>
      <c r="G370" s="341"/>
    </row>
    <row r="371" spans="2:8" ht="18.600000000000001" customHeight="1">
      <c r="B371" s="190"/>
      <c r="C371" s="48"/>
      <c r="D371" s="48"/>
      <c r="E371" s="213"/>
      <c r="F371" s="213"/>
      <c r="G371" s="213"/>
    </row>
    <row r="372" spans="2:8" ht="27" customHeight="1">
      <c r="B372" s="214"/>
      <c r="C372" s="141" t="s">
        <v>136</v>
      </c>
      <c r="D372" s="215"/>
      <c r="E372" s="216"/>
      <c r="F372" s="152"/>
      <c r="G372" s="152"/>
      <c r="H372" s="152"/>
    </row>
    <row r="373" spans="2:8" ht="50.4" customHeight="1">
      <c r="B373" s="151" t="s">
        <v>137</v>
      </c>
      <c r="C373" s="332" t="s">
        <v>560</v>
      </c>
      <c r="D373" s="332"/>
      <c r="E373" s="332"/>
      <c r="F373" s="332"/>
      <c r="G373" s="332"/>
      <c r="H373" s="332"/>
    </row>
    <row r="374" spans="2:8" ht="50.4" customHeight="1">
      <c r="B374" s="151" t="s">
        <v>139</v>
      </c>
      <c r="C374" s="332" t="s">
        <v>561</v>
      </c>
      <c r="D374" s="332"/>
      <c r="E374" s="332"/>
      <c r="F374" s="332"/>
      <c r="G374" s="332"/>
      <c r="H374" s="332"/>
    </row>
    <row r="375" spans="2:8" ht="50.4" customHeight="1">
      <c r="B375" s="151"/>
      <c r="C375" s="332" t="s">
        <v>727</v>
      </c>
      <c r="D375" s="332"/>
      <c r="E375" s="332"/>
      <c r="F375" s="332"/>
      <c r="G375" s="332"/>
      <c r="H375" s="332"/>
    </row>
    <row r="376" spans="2:8" ht="35.4" customHeight="1">
      <c r="B376" s="151"/>
      <c r="C376" s="336" t="s">
        <v>343</v>
      </c>
      <c r="D376" s="336"/>
      <c r="E376" s="336"/>
      <c r="F376" s="336"/>
      <c r="G376" s="336"/>
      <c r="H376" s="152"/>
    </row>
    <row r="377" spans="2:8" ht="30" customHeight="1">
      <c r="B377" s="151"/>
      <c r="C377" s="337" t="s">
        <v>743</v>
      </c>
      <c r="D377" s="337"/>
      <c r="E377" s="337"/>
      <c r="F377" s="337"/>
      <c r="G377" s="337"/>
      <c r="H377" s="152"/>
    </row>
    <row r="378" spans="2:8" ht="30.6" customHeight="1">
      <c r="B378" s="151"/>
      <c r="C378" s="337" t="s">
        <v>731</v>
      </c>
      <c r="D378" s="337"/>
      <c r="E378" s="337"/>
      <c r="F378" s="337"/>
      <c r="G378" s="337"/>
      <c r="H378" s="152"/>
    </row>
    <row r="379" spans="2:8" ht="50.4" customHeight="1">
      <c r="B379" s="151" t="s">
        <v>344</v>
      </c>
      <c r="C379" s="332" t="s">
        <v>562</v>
      </c>
      <c r="D379" s="332"/>
      <c r="E379" s="332"/>
      <c r="F379" s="332"/>
      <c r="G379" s="332"/>
      <c r="H379" s="332"/>
    </row>
    <row r="380" spans="2:8" ht="28.2" customHeight="1">
      <c r="B380" s="151"/>
      <c r="C380" s="333" t="s">
        <v>346</v>
      </c>
      <c r="D380" s="333"/>
      <c r="E380" s="333"/>
      <c r="F380" s="333"/>
      <c r="G380" s="333"/>
      <c r="H380" s="152"/>
    </row>
    <row r="381" spans="2:8" ht="28.2" customHeight="1">
      <c r="B381" s="151"/>
      <c r="C381" s="153" t="s">
        <v>347</v>
      </c>
      <c r="D381" s="153"/>
      <c r="E381" s="153"/>
      <c r="F381" s="153"/>
      <c r="G381" s="153"/>
      <c r="H381" s="152"/>
    </row>
    <row r="382" spans="2:8" ht="28.2" customHeight="1">
      <c r="B382" s="151"/>
      <c r="C382" s="153" t="s">
        <v>348</v>
      </c>
      <c r="D382" s="153"/>
      <c r="E382" s="153"/>
      <c r="F382" s="153"/>
      <c r="G382" s="153"/>
      <c r="H382" s="152"/>
    </row>
    <row r="383" spans="2:8" ht="28.2" customHeight="1">
      <c r="B383" s="151"/>
      <c r="C383" s="153" t="s">
        <v>349</v>
      </c>
      <c r="D383" s="153"/>
      <c r="E383" s="153"/>
      <c r="F383" s="153"/>
      <c r="G383" s="153"/>
      <c r="H383" s="152"/>
    </row>
    <row r="384" spans="2:8" ht="28.2" customHeight="1">
      <c r="B384" s="151"/>
      <c r="C384" s="153" t="s">
        <v>350</v>
      </c>
      <c r="D384" s="153"/>
      <c r="E384" s="153"/>
      <c r="F384" s="153"/>
      <c r="G384" s="153"/>
      <c r="H384" s="152"/>
    </row>
    <row r="385" spans="1:8" ht="28.2" customHeight="1">
      <c r="B385" s="151"/>
      <c r="C385" s="153" t="s">
        <v>351</v>
      </c>
      <c r="D385" s="153"/>
      <c r="E385" s="153"/>
      <c r="F385" s="153"/>
      <c r="G385" s="153"/>
      <c r="H385" s="152"/>
    </row>
    <row r="386" spans="1:8" ht="28.2" customHeight="1">
      <c r="B386" s="151"/>
      <c r="C386" s="277" t="s">
        <v>733</v>
      </c>
      <c r="D386" s="153"/>
      <c r="E386" s="153"/>
      <c r="F386" s="153"/>
      <c r="G386" s="153"/>
      <c r="H386" s="152"/>
    </row>
    <row r="387" spans="1:8" ht="28.2" customHeight="1">
      <c r="B387" s="151"/>
      <c r="C387" s="153" t="s">
        <v>352</v>
      </c>
      <c r="D387" s="153"/>
      <c r="E387" s="153"/>
      <c r="F387" s="153"/>
      <c r="G387" s="153"/>
      <c r="H387" s="152"/>
    </row>
    <row r="388" spans="1:8" ht="28.2" customHeight="1">
      <c r="B388" s="151"/>
      <c r="C388" s="153" t="s">
        <v>353</v>
      </c>
      <c r="D388" s="153"/>
      <c r="E388" s="153"/>
      <c r="F388" s="153"/>
      <c r="G388" s="153"/>
      <c r="H388" s="152"/>
    </row>
    <row r="389" spans="1:8" ht="16.2" customHeight="1">
      <c r="B389" s="151"/>
      <c r="C389" s="153"/>
      <c r="D389" s="153"/>
      <c r="E389" s="153"/>
      <c r="F389" s="153"/>
      <c r="G389" s="153"/>
      <c r="H389" s="152"/>
    </row>
    <row r="390" spans="1:8" ht="50.4" customHeight="1" thickBot="1">
      <c r="B390" s="334" t="s">
        <v>563</v>
      </c>
      <c r="C390" s="334"/>
      <c r="D390" s="334"/>
      <c r="E390" s="334"/>
      <c r="F390" s="334"/>
      <c r="G390" s="334"/>
    </row>
    <row r="391" spans="1:8" ht="50.4" customHeight="1">
      <c r="B391" s="88" t="s">
        <v>4</v>
      </c>
      <c r="C391" s="335" t="s">
        <v>186</v>
      </c>
      <c r="D391" s="335"/>
      <c r="E391" s="71" t="s">
        <v>564</v>
      </c>
      <c r="F391" s="80" t="s">
        <v>565</v>
      </c>
      <c r="G391" s="81" t="s">
        <v>566</v>
      </c>
    </row>
    <row r="392" spans="1:8" ht="50.4" customHeight="1">
      <c r="A392" s="11"/>
      <c r="B392" s="25" t="s">
        <v>567</v>
      </c>
      <c r="C392" s="287" t="s">
        <v>568</v>
      </c>
      <c r="D392" s="287"/>
      <c r="E392" s="209" t="s">
        <v>569</v>
      </c>
      <c r="F392" s="217"/>
      <c r="G392" s="217">
        <v>50</v>
      </c>
      <c r="H392" s="100"/>
    </row>
    <row r="393" spans="1:8" ht="50.4" customHeight="1" thickBot="1">
      <c r="A393" s="11"/>
      <c r="B393" s="33" t="s">
        <v>570</v>
      </c>
      <c r="C393" s="287" t="s">
        <v>571</v>
      </c>
      <c r="D393" s="287"/>
      <c r="E393" s="13" t="s">
        <v>572</v>
      </c>
      <c r="F393" s="218">
        <v>30.85</v>
      </c>
      <c r="G393" s="218"/>
      <c r="H393" s="100"/>
    </row>
    <row r="394" spans="1:8" ht="23.4" customHeight="1"/>
    <row r="395" spans="1:8" ht="50.4" customHeight="1">
      <c r="A395" s="137"/>
      <c r="B395" s="310" t="s">
        <v>573</v>
      </c>
      <c r="C395" s="310"/>
      <c r="D395" s="310"/>
      <c r="E395" s="310"/>
      <c r="F395" s="310"/>
      <c r="G395" s="310"/>
      <c r="H395" s="310"/>
    </row>
    <row r="396" spans="1:8" ht="50.4" customHeight="1" thickBot="1">
      <c r="A396" s="8"/>
      <c r="B396" s="311" t="s">
        <v>574</v>
      </c>
      <c r="C396" s="311"/>
      <c r="D396" s="311"/>
      <c r="E396" s="311"/>
      <c r="F396" s="311"/>
      <c r="G396" s="311"/>
      <c r="H396" s="311"/>
    </row>
    <row r="397" spans="1:8" ht="54.6" customHeight="1" thickBot="1">
      <c r="A397" s="12"/>
      <c r="B397" s="219" t="s">
        <v>4</v>
      </c>
      <c r="C397" s="330" t="s">
        <v>575</v>
      </c>
      <c r="D397" s="330"/>
      <c r="E397" s="220" t="s">
        <v>177</v>
      </c>
      <c r="F397" s="220" t="s">
        <v>268</v>
      </c>
      <c r="G397" s="220" t="s">
        <v>576</v>
      </c>
      <c r="H397" s="221" t="s">
        <v>188</v>
      </c>
    </row>
    <row r="398" spans="1:8" ht="50.4" customHeight="1">
      <c r="B398" s="222" t="s">
        <v>577</v>
      </c>
      <c r="C398" s="331" t="s">
        <v>578</v>
      </c>
      <c r="D398" s="331"/>
      <c r="E398" s="223" t="s">
        <v>579</v>
      </c>
      <c r="F398" s="223">
        <v>0.8</v>
      </c>
      <c r="G398" s="223">
        <v>2.9</v>
      </c>
      <c r="H398" s="224" t="s">
        <v>192</v>
      </c>
    </row>
    <row r="399" spans="1:8" ht="50.4" customHeight="1">
      <c r="B399" s="222" t="s">
        <v>580</v>
      </c>
      <c r="C399" s="287" t="s">
        <v>581</v>
      </c>
      <c r="D399" s="287"/>
      <c r="E399" s="54" t="s">
        <v>582</v>
      </c>
      <c r="F399" s="42">
        <v>121</v>
      </c>
      <c r="G399" s="42">
        <v>270</v>
      </c>
      <c r="H399" s="14" t="s">
        <v>192</v>
      </c>
    </row>
    <row r="400" spans="1:8" ht="50.4" customHeight="1">
      <c r="B400" s="222" t="s">
        <v>583</v>
      </c>
      <c r="C400" s="287" t="s">
        <v>584</v>
      </c>
      <c r="D400" s="287"/>
      <c r="E400" s="54" t="s">
        <v>582</v>
      </c>
      <c r="F400" s="42">
        <v>51</v>
      </c>
      <c r="G400" s="42">
        <v>163</v>
      </c>
      <c r="H400" s="14" t="s">
        <v>192</v>
      </c>
    </row>
    <row r="401" spans="1:8" ht="50.4" customHeight="1">
      <c r="B401" s="222" t="s">
        <v>585</v>
      </c>
      <c r="C401" s="287" t="s">
        <v>586</v>
      </c>
      <c r="D401" s="287"/>
      <c r="E401" s="225" t="s">
        <v>582</v>
      </c>
      <c r="F401" s="54">
        <v>248</v>
      </c>
      <c r="G401" s="54">
        <v>495</v>
      </c>
      <c r="H401" s="14" t="s">
        <v>192</v>
      </c>
    </row>
    <row r="402" spans="1:8" ht="50.4" customHeight="1" thickBot="1">
      <c r="B402" s="44" t="s">
        <v>587</v>
      </c>
      <c r="C402" s="298" t="s">
        <v>588</v>
      </c>
      <c r="D402" s="298"/>
      <c r="E402" s="226" t="s">
        <v>589</v>
      </c>
      <c r="F402" s="77">
        <v>5.94</v>
      </c>
      <c r="G402" s="77">
        <v>11.88</v>
      </c>
      <c r="H402" s="227" t="s">
        <v>192</v>
      </c>
    </row>
    <row r="403" spans="1:8" ht="27" customHeight="1">
      <c r="B403" s="190"/>
      <c r="C403" s="78" t="s">
        <v>136</v>
      </c>
      <c r="D403" s="78"/>
      <c r="E403" s="190"/>
      <c r="F403" s="228"/>
      <c r="G403" s="100"/>
      <c r="H403" s="103"/>
    </row>
    <row r="404" spans="1:8" ht="39.6" customHeight="1">
      <c r="B404" s="47" t="s">
        <v>137</v>
      </c>
      <c r="C404" s="327" t="s">
        <v>590</v>
      </c>
      <c r="D404" s="327"/>
      <c r="E404" s="327"/>
      <c r="F404" s="327"/>
      <c r="G404" s="327"/>
      <c r="H404" s="327"/>
    </row>
    <row r="405" spans="1:8" ht="21" customHeight="1">
      <c r="B405" s="47"/>
      <c r="C405" s="48"/>
      <c r="D405" s="48"/>
      <c r="E405" s="100"/>
      <c r="F405" s="100"/>
      <c r="G405" s="100"/>
      <c r="H405" s="103"/>
    </row>
    <row r="406" spans="1:8" ht="31.2" customHeight="1">
      <c r="A406" s="137"/>
      <c r="B406" s="310" t="s">
        <v>591</v>
      </c>
      <c r="C406" s="310"/>
      <c r="D406" s="310"/>
      <c r="E406" s="310"/>
      <c r="F406" s="310"/>
      <c r="G406" s="310"/>
      <c r="H406" s="137"/>
    </row>
    <row r="407" spans="1:8" ht="31.8" customHeight="1" thickBot="1">
      <c r="A407" s="8"/>
      <c r="B407" s="311" t="s">
        <v>592</v>
      </c>
      <c r="C407" s="311"/>
      <c r="D407" s="311"/>
      <c r="E407" s="311"/>
      <c r="F407" s="311"/>
      <c r="G407" s="311"/>
      <c r="H407" s="229"/>
    </row>
    <row r="408" spans="1:8" ht="50.4" customHeight="1">
      <c r="B408" s="230" t="s">
        <v>4</v>
      </c>
      <c r="C408" s="328" t="s">
        <v>575</v>
      </c>
      <c r="D408" s="329"/>
      <c r="E408" s="231" t="s">
        <v>177</v>
      </c>
      <c r="F408" s="231" t="s">
        <v>593</v>
      </c>
      <c r="G408" s="232" t="s">
        <v>594</v>
      </c>
      <c r="H408" s="233"/>
    </row>
    <row r="409" spans="1:8" ht="28.2" customHeight="1">
      <c r="B409" s="234"/>
      <c r="C409" s="323" t="s">
        <v>595</v>
      </c>
      <c r="D409" s="324"/>
      <c r="E409" s="235"/>
      <c r="F409" s="235"/>
      <c r="G409" s="236"/>
      <c r="H409" s="233"/>
    </row>
    <row r="410" spans="1:8" ht="28.2" customHeight="1">
      <c r="B410" s="237"/>
      <c r="C410" s="238" t="s">
        <v>596</v>
      </c>
      <c r="D410" s="239"/>
      <c r="E410" s="240"/>
      <c r="F410" s="235"/>
      <c r="G410" s="236"/>
      <c r="H410" s="233"/>
    </row>
    <row r="411" spans="1:8" ht="28.2" customHeight="1">
      <c r="B411" s="241" t="s">
        <v>597</v>
      </c>
      <c r="C411" s="242" t="s">
        <v>598</v>
      </c>
      <c r="D411" s="243"/>
      <c r="E411" s="240" t="s">
        <v>599</v>
      </c>
      <c r="F411" s="244">
        <v>175.42372881355934</v>
      </c>
      <c r="G411" s="245">
        <f>F411*0.18+F411</f>
        <v>207</v>
      </c>
      <c r="H411" s="233"/>
    </row>
    <row r="412" spans="1:8" ht="28.2" customHeight="1">
      <c r="B412" s="241" t="s">
        <v>600</v>
      </c>
      <c r="C412" s="242" t="s">
        <v>601</v>
      </c>
      <c r="D412" s="243"/>
      <c r="E412" s="240" t="s">
        <v>599</v>
      </c>
      <c r="F412" s="244">
        <v>262.71186440677968</v>
      </c>
      <c r="G412" s="245">
        <f t="shared" ref="G412:G438" si="0">F412*0.18+F412</f>
        <v>310</v>
      </c>
      <c r="H412" s="233"/>
    </row>
    <row r="413" spans="1:8" ht="28.2" customHeight="1">
      <c r="B413" s="73"/>
      <c r="C413" s="314" t="s">
        <v>602</v>
      </c>
      <c r="D413" s="315"/>
      <c r="E413" s="240"/>
      <c r="F413" s="244"/>
      <c r="G413" s="245">
        <f t="shared" si="0"/>
        <v>0</v>
      </c>
      <c r="H413" s="100"/>
    </row>
    <row r="414" spans="1:8" ht="28.2" customHeight="1">
      <c r="B414" s="241" t="s">
        <v>603</v>
      </c>
      <c r="C414" s="246" t="s">
        <v>604</v>
      </c>
      <c r="D414" s="243"/>
      <c r="E414" s="240" t="s">
        <v>599</v>
      </c>
      <c r="F414" s="244">
        <v>220.33898305084747</v>
      </c>
      <c r="G414" s="245">
        <f t="shared" si="0"/>
        <v>260</v>
      </c>
      <c r="H414" s="100"/>
    </row>
    <row r="415" spans="1:8" ht="28.2" customHeight="1">
      <c r="B415" s="241" t="s">
        <v>605</v>
      </c>
      <c r="C415" s="246" t="s">
        <v>604</v>
      </c>
      <c r="D415" s="243"/>
      <c r="E415" s="240" t="s">
        <v>606</v>
      </c>
      <c r="F415" s="244">
        <v>1388.1355932203392</v>
      </c>
      <c r="G415" s="245">
        <f t="shared" si="0"/>
        <v>1638.0000000000002</v>
      </c>
      <c r="H415" s="100"/>
    </row>
    <row r="416" spans="1:8" ht="28.2" customHeight="1">
      <c r="B416" s="241" t="s">
        <v>607</v>
      </c>
      <c r="C416" s="246" t="s">
        <v>604</v>
      </c>
      <c r="D416" s="243"/>
      <c r="E416" s="240" t="s">
        <v>608</v>
      </c>
      <c r="F416" s="244">
        <v>5552.5423728813566</v>
      </c>
      <c r="G416" s="245">
        <f t="shared" si="0"/>
        <v>6552.0000000000009</v>
      </c>
      <c r="H416" s="100"/>
    </row>
    <row r="417" spans="2:8" ht="28.2" customHeight="1">
      <c r="B417" s="241" t="s">
        <v>609</v>
      </c>
      <c r="C417" s="246" t="s">
        <v>610</v>
      </c>
      <c r="D417" s="243"/>
      <c r="E417" s="240" t="s">
        <v>599</v>
      </c>
      <c r="F417" s="244">
        <v>327.11864406779665</v>
      </c>
      <c r="G417" s="245">
        <f t="shared" si="0"/>
        <v>386.00000000000006</v>
      </c>
      <c r="H417" s="100"/>
    </row>
    <row r="418" spans="2:8" ht="28.2" customHeight="1">
      <c r="B418" s="241" t="s">
        <v>611</v>
      </c>
      <c r="C418" s="246" t="s">
        <v>610</v>
      </c>
      <c r="D418" s="243"/>
      <c r="E418" s="240" t="s">
        <v>606</v>
      </c>
      <c r="F418" s="244">
        <v>2060.8474576271187</v>
      </c>
      <c r="G418" s="245">
        <f t="shared" si="0"/>
        <v>2431.8000000000002</v>
      </c>
      <c r="H418" s="100"/>
    </row>
    <row r="419" spans="2:8" ht="28.2" customHeight="1">
      <c r="B419" s="241" t="s">
        <v>612</v>
      </c>
      <c r="C419" s="246" t="s">
        <v>610</v>
      </c>
      <c r="D419" s="243"/>
      <c r="E419" s="240" t="s">
        <v>608</v>
      </c>
      <c r="F419" s="244">
        <v>8243.3898305084749</v>
      </c>
      <c r="G419" s="245">
        <f t="shared" si="0"/>
        <v>9727.2000000000007</v>
      </c>
      <c r="H419" s="100"/>
    </row>
    <row r="420" spans="2:8" ht="28.2" customHeight="1">
      <c r="B420" s="241" t="s">
        <v>613</v>
      </c>
      <c r="C420" s="246" t="s">
        <v>614</v>
      </c>
      <c r="D420" s="243"/>
      <c r="E420" s="240" t="s">
        <v>599</v>
      </c>
      <c r="F420" s="244">
        <v>410.16949152542372</v>
      </c>
      <c r="G420" s="245">
        <f t="shared" si="0"/>
        <v>484</v>
      </c>
    </row>
    <row r="421" spans="2:8" ht="28.2" customHeight="1">
      <c r="B421" s="241" t="s">
        <v>615</v>
      </c>
      <c r="C421" s="246" t="s">
        <v>614</v>
      </c>
      <c r="D421" s="247"/>
      <c r="E421" s="240" t="s">
        <v>606</v>
      </c>
      <c r="F421" s="244">
        <v>2189.83</v>
      </c>
      <c r="G421" s="245">
        <f t="shared" si="0"/>
        <v>2583.9993999999997</v>
      </c>
    </row>
    <row r="422" spans="2:8" ht="28.2" customHeight="1">
      <c r="B422" s="241" t="s">
        <v>616</v>
      </c>
      <c r="C422" s="246" t="s">
        <v>614</v>
      </c>
      <c r="D422" s="247"/>
      <c r="E422" s="240" t="s">
        <v>608</v>
      </c>
      <c r="F422" s="244">
        <v>10016.950000000001</v>
      </c>
      <c r="G422" s="245">
        <f t="shared" si="0"/>
        <v>11820.001</v>
      </c>
    </row>
    <row r="423" spans="2:8" ht="28.2" customHeight="1">
      <c r="B423" s="241" t="s">
        <v>617</v>
      </c>
      <c r="C423" s="248" t="s">
        <v>618</v>
      </c>
      <c r="D423" s="247"/>
      <c r="E423" s="240" t="s">
        <v>599</v>
      </c>
      <c r="F423" s="244">
        <v>483.05</v>
      </c>
      <c r="G423" s="245">
        <f t="shared" si="0"/>
        <v>569.99900000000002</v>
      </c>
    </row>
    <row r="424" spans="2:8" ht="28.2" customHeight="1">
      <c r="B424" s="241" t="s">
        <v>619</v>
      </c>
      <c r="C424" s="248" t="s">
        <v>618</v>
      </c>
      <c r="D424" s="247"/>
      <c r="E424" s="240" t="s">
        <v>606</v>
      </c>
      <c r="F424" s="244">
        <v>2599.15</v>
      </c>
      <c r="G424" s="245">
        <f t="shared" si="0"/>
        <v>3066.9970000000003</v>
      </c>
    </row>
    <row r="425" spans="2:8" ht="28.2" customHeight="1">
      <c r="B425" s="241" t="s">
        <v>620</v>
      </c>
      <c r="C425" s="325" t="s">
        <v>621</v>
      </c>
      <c r="D425" s="326"/>
      <c r="E425" s="235" t="s">
        <v>599</v>
      </c>
      <c r="F425" s="244">
        <v>310.16949152542372</v>
      </c>
      <c r="G425" s="245">
        <f t="shared" si="0"/>
        <v>366</v>
      </c>
    </row>
    <row r="426" spans="2:8" ht="28.2" customHeight="1">
      <c r="B426" s="241" t="s">
        <v>622</v>
      </c>
      <c r="C426" s="316" t="s">
        <v>621</v>
      </c>
      <c r="D426" s="317"/>
      <c r="E426" s="235" t="s">
        <v>608</v>
      </c>
      <c r="F426" s="244">
        <v>8374.5762711864409</v>
      </c>
      <c r="G426" s="245">
        <f t="shared" si="0"/>
        <v>9882</v>
      </c>
    </row>
    <row r="427" spans="2:8" ht="28.2" customHeight="1">
      <c r="B427" s="241" t="s">
        <v>623</v>
      </c>
      <c r="C427" s="316" t="s">
        <v>624</v>
      </c>
      <c r="D427" s="317"/>
      <c r="E427" s="235" t="s">
        <v>599</v>
      </c>
      <c r="F427" s="244">
        <v>644.9152542372882</v>
      </c>
      <c r="G427" s="245">
        <f t="shared" si="0"/>
        <v>761.00000000000011</v>
      </c>
    </row>
    <row r="428" spans="2:8" ht="50.4" customHeight="1">
      <c r="B428" s="73"/>
      <c r="C428" s="314" t="s">
        <v>625</v>
      </c>
      <c r="D428" s="315"/>
      <c r="E428" s="249"/>
      <c r="F428" s="244"/>
      <c r="G428" s="245">
        <f t="shared" si="0"/>
        <v>0</v>
      </c>
    </row>
    <row r="429" spans="2:8" ht="29.4" customHeight="1">
      <c r="B429" s="241" t="s">
        <v>626</v>
      </c>
      <c r="C429" s="250" t="s">
        <v>627</v>
      </c>
      <c r="D429" s="251"/>
      <c r="E429" s="240" t="s">
        <v>599</v>
      </c>
      <c r="F429" s="244">
        <v>70.33898305084746</v>
      </c>
      <c r="G429" s="245">
        <f t="shared" si="0"/>
        <v>83</v>
      </c>
    </row>
    <row r="430" spans="2:8" ht="29.4" customHeight="1">
      <c r="B430" s="241" t="s">
        <v>628</v>
      </c>
      <c r="C430" s="242" t="s">
        <v>627</v>
      </c>
      <c r="D430" s="243"/>
      <c r="E430" s="240" t="s">
        <v>606</v>
      </c>
      <c r="F430" s="244">
        <v>350</v>
      </c>
      <c r="G430" s="245">
        <f t="shared" si="0"/>
        <v>413</v>
      </c>
    </row>
    <row r="431" spans="2:8" ht="29.4" customHeight="1">
      <c r="B431" s="241" t="s">
        <v>629</v>
      </c>
      <c r="C431" s="246" t="s">
        <v>627</v>
      </c>
      <c r="D431" s="243"/>
      <c r="E431" s="235" t="s">
        <v>608</v>
      </c>
      <c r="F431" s="244">
        <v>700</v>
      </c>
      <c r="G431" s="245">
        <f t="shared" si="0"/>
        <v>826</v>
      </c>
    </row>
    <row r="432" spans="2:8" ht="39" customHeight="1">
      <c r="B432" s="252"/>
      <c r="C432" s="314" t="s">
        <v>630</v>
      </c>
      <c r="D432" s="315"/>
      <c r="E432" s="253"/>
      <c r="F432" s="244"/>
      <c r="G432" s="245">
        <f t="shared" si="0"/>
        <v>0</v>
      </c>
    </row>
    <row r="433" spans="2:8" ht="33" customHeight="1">
      <c r="B433" s="241" t="s">
        <v>631</v>
      </c>
      <c r="C433" s="242" t="s">
        <v>632</v>
      </c>
      <c r="D433" s="243"/>
      <c r="E433" s="240" t="s">
        <v>633</v>
      </c>
      <c r="F433" s="244">
        <v>11.016949152542374</v>
      </c>
      <c r="G433" s="245">
        <f t="shared" si="0"/>
        <v>13</v>
      </c>
    </row>
    <row r="434" spans="2:8" ht="33" customHeight="1">
      <c r="B434" s="241" t="s">
        <v>634</v>
      </c>
      <c r="C434" s="242" t="s">
        <v>632</v>
      </c>
      <c r="D434" s="243"/>
      <c r="E434" s="235" t="s">
        <v>606</v>
      </c>
      <c r="F434" s="244">
        <v>52.542372881355938</v>
      </c>
      <c r="G434" s="245">
        <f t="shared" si="0"/>
        <v>62.000000000000007</v>
      </c>
    </row>
    <row r="435" spans="2:8" ht="33" customHeight="1">
      <c r="B435" s="241" t="s">
        <v>635</v>
      </c>
      <c r="C435" s="242" t="s">
        <v>632</v>
      </c>
      <c r="D435" s="243"/>
      <c r="E435" s="235" t="s">
        <v>608</v>
      </c>
      <c r="F435" s="244">
        <v>208.22033898305088</v>
      </c>
      <c r="G435" s="245">
        <f>F435*0.18+F435</f>
        <v>245.70000000000005</v>
      </c>
    </row>
    <row r="436" spans="2:8" ht="38.4" customHeight="1">
      <c r="B436" s="241" t="s">
        <v>636</v>
      </c>
      <c r="C436" s="316" t="s">
        <v>637</v>
      </c>
      <c r="D436" s="317"/>
      <c r="E436" s="254" t="s">
        <v>638</v>
      </c>
      <c r="F436" s="244">
        <v>53.389830508474581</v>
      </c>
      <c r="G436" s="245">
        <f t="shared" si="0"/>
        <v>63.000000000000007</v>
      </c>
    </row>
    <row r="437" spans="2:8" ht="38.4" customHeight="1">
      <c r="B437" s="241" t="s">
        <v>639</v>
      </c>
      <c r="C437" s="316" t="s">
        <v>640</v>
      </c>
      <c r="D437" s="317"/>
      <c r="E437" s="235" t="s">
        <v>608</v>
      </c>
      <c r="F437" s="255">
        <v>230.5</v>
      </c>
      <c r="G437" s="245">
        <f t="shared" si="0"/>
        <v>271.99</v>
      </c>
    </row>
    <row r="438" spans="2:8" ht="38.4" customHeight="1" thickBot="1">
      <c r="B438" s="241" t="s">
        <v>641</v>
      </c>
      <c r="C438" s="318" t="s">
        <v>642</v>
      </c>
      <c r="D438" s="319"/>
      <c r="E438" s="256" t="s">
        <v>582</v>
      </c>
      <c r="F438" s="257">
        <v>8.31</v>
      </c>
      <c r="G438" s="245">
        <f t="shared" si="0"/>
        <v>9.8058000000000014</v>
      </c>
    </row>
    <row r="439" spans="2:8" ht="18.600000000000001" customHeight="1">
      <c r="B439" s="199"/>
      <c r="C439" s="39"/>
      <c r="D439" s="39"/>
      <c r="E439" s="199"/>
      <c r="F439" s="200"/>
      <c r="G439" s="9"/>
    </row>
    <row r="440" spans="2:8" ht="36" customHeight="1">
      <c r="B440" s="258"/>
      <c r="C440" s="259" t="s">
        <v>136</v>
      </c>
      <c r="D440" s="258"/>
      <c r="E440" s="260"/>
      <c r="F440" s="78"/>
      <c r="G440" s="78"/>
    </row>
    <row r="441" spans="2:8" ht="36" customHeight="1">
      <c r="B441" s="261" t="s">
        <v>137</v>
      </c>
      <c r="C441" s="320" t="s">
        <v>643</v>
      </c>
      <c r="D441" s="320"/>
      <c r="E441" s="320"/>
      <c r="F441" s="320"/>
      <c r="G441" s="320"/>
      <c r="H441" s="103"/>
    </row>
    <row r="442" spans="2:8" ht="36" customHeight="1">
      <c r="B442" s="262">
        <v>2</v>
      </c>
      <c r="C442" s="321" t="s">
        <v>644</v>
      </c>
      <c r="D442" s="321"/>
      <c r="E442" s="321"/>
      <c r="F442" s="321"/>
      <c r="G442" s="321"/>
      <c r="H442" s="100"/>
    </row>
    <row r="443" spans="2:8" ht="24" customHeight="1">
      <c r="B443" s="262"/>
      <c r="C443" s="284"/>
      <c r="D443" s="284"/>
      <c r="E443" s="284"/>
      <c r="F443" s="284"/>
      <c r="G443" s="322" t="s">
        <v>744</v>
      </c>
      <c r="H443" s="322"/>
    </row>
    <row r="444" spans="2:8" ht="21.6" customHeight="1">
      <c r="B444" s="310" t="s">
        <v>645</v>
      </c>
      <c r="C444" s="310"/>
      <c r="D444" s="310"/>
      <c r="E444" s="310"/>
      <c r="F444" s="310"/>
      <c r="G444" s="310"/>
      <c r="H444" s="100"/>
    </row>
    <row r="445" spans="2:8" ht="32.4" customHeight="1" thickBot="1">
      <c r="B445" s="311" t="s">
        <v>646</v>
      </c>
      <c r="C445" s="311"/>
      <c r="D445" s="311"/>
      <c r="E445" s="311"/>
      <c r="F445" s="311"/>
      <c r="G445" s="311"/>
      <c r="H445" s="100"/>
    </row>
    <row r="446" spans="2:8" ht="50.4" customHeight="1">
      <c r="B446" s="230" t="s">
        <v>4</v>
      </c>
      <c r="C446" s="312" t="s">
        <v>186</v>
      </c>
      <c r="D446" s="312"/>
      <c r="E446" s="313" t="s">
        <v>177</v>
      </c>
      <c r="F446" s="313"/>
      <c r="G446" s="81" t="s">
        <v>647</v>
      </c>
      <c r="H446" s="100"/>
    </row>
    <row r="447" spans="2:8" ht="36.6" customHeight="1">
      <c r="B447" s="291" t="s">
        <v>648</v>
      </c>
      <c r="C447" s="292"/>
      <c r="D447" s="292"/>
      <c r="E447" s="292"/>
      <c r="F447" s="292"/>
      <c r="G447" s="293"/>
    </row>
    <row r="448" spans="2:8" ht="37.200000000000003" customHeight="1">
      <c r="B448" s="25" t="s">
        <v>649</v>
      </c>
      <c r="C448" s="300" t="s">
        <v>650</v>
      </c>
      <c r="D448" s="302"/>
      <c r="E448" s="289" t="s">
        <v>651</v>
      </c>
      <c r="F448" s="289"/>
      <c r="G448" s="217">
        <v>667.08668912045573</v>
      </c>
    </row>
    <row r="449" spans="2:7" ht="37.200000000000003" customHeight="1">
      <c r="B449" s="25" t="s">
        <v>652</v>
      </c>
      <c r="C449" s="300" t="s">
        <v>653</v>
      </c>
      <c r="D449" s="302"/>
      <c r="E449" s="289" t="s">
        <v>651</v>
      </c>
      <c r="F449" s="289"/>
      <c r="G449" s="217">
        <v>567.02368575238734</v>
      </c>
    </row>
    <row r="450" spans="2:7" ht="37.200000000000003" customHeight="1">
      <c r="B450" s="25" t="s">
        <v>654</v>
      </c>
      <c r="C450" s="287" t="s">
        <v>655</v>
      </c>
      <c r="D450" s="287"/>
      <c r="E450" s="289" t="s">
        <v>651</v>
      </c>
      <c r="F450" s="289"/>
      <c r="G450" s="217">
        <v>340</v>
      </c>
    </row>
    <row r="451" spans="2:7" ht="37.200000000000003" customHeight="1">
      <c r="B451" s="263" t="s">
        <v>656</v>
      </c>
      <c r="C451" s="294" t="s">
        <v>657</v>
      </c>
      <c r="D451" s="294"/>
      <c r="E451" s="295" t="s">
        <v>658</v>
      </c>
      <c r="F451" s="295"/>
      <c r="G451" s="264">
        <v>1050</v>
      </c>
    </row>
    <row r="452" spans="2:7" ht="30.6" customHeight="1">
      <c r="B452" s="265"/>
      <c r="C452" s="266"/>
      <c r="D452" s="266"/>
      <c r="E452" s="267"/>
      <c r="F452" s="267"/>
      <c r="G452" s="268"/>
    </row>
    <row r="453" spans="2:7" ht="30.6" customHeight="1">
      <c r="B453" s="303" t="s">
        <v>659</v>
      </c>
      <c r="C453" s="304"/>
      <c r="D453" s="304"/>
      <c r="E453" s="304"/>
      <c r="F453" s="304"/>
      <c r="G453" s="305"/>
    </row>
    <row r="454" spans="2:7" ht="30.6" customHeight="1">
      <c r="B454" s="269" t="s">
        <v>4</v>
      </c>
      <c r="C454" s="306" t="s">
        <v>261</v>
      </c>
      <c r="D454" s="306"/>
      <c r="E454" s="270" t="s">
        <v>660</v>
      </c>
      <c r="F454" s="270" t="s">
        <v>661</v>
      </c>
      <c r="G454" s="271" t="s">
        <v>662</v>
      </c>
    </row>
    <row r="455" spans="2:7" ht="30.6" customHeight="1">
      <c r="B455" s="25" t="s">
        <v>663</v>
      </c>
      <c r="C455" s="287" t="s">
        <v>664</v>
      </c>
      <c r="D455" s="287"/>
      <c r="E455" s="54">
        <v>84.75</v>
      </c>
      <c r="F455" s="54">
        <v>56.5</v>
      </c>
      <c r="G455" s="217">
        <v>37.67</v>
      </c>
    </row>
    <row r="456" spans="2:7" ht="30.6" customHeight="1">
      <c r="B456" s="25" t="s">
        <v>665</v>
      </c>
      <c r="C456" s="287" t="s">
        <v>666</v>
      </c>
      <c r="D456" s="287"/>
      <c r="E456" s="54">
        <v>148.30000000000001</v>
      </c>
      <c r="F456" s="54">
        <v>98.87</v>
      </c>
      <c r="G456" s="217">
        <v>65.91</v>
      </c>
    </row>
    <row r="457" spans="2:7" ht="33.6" customHeight="1">
      <c r="B457" s="291" t="s">
        <v>667</v>
      </c>
      <c r="C457" s="292"/>
      <c r="D457" s="292"/>
      <c r="E457" s="292"/>
      <c r="F457" s="292"/>
      <c r="G457" s="293"/>
    </row>
    <row r="458" spans="2:7" ht="33.6" customHeight="1">
      <c r="B458" s="20" t="s">
        <v>668</v>
      </c>
      <c r="C458" s="307" t="s">
        <v>669</v>
      </c>
      <c r="D458" s="308"/>
      <c r="E458" s="309" t="s">
        <v>670</v>
      </c>
      <c r="F458" s="309"/>
      <c r="G458" s="272">
        <v>1300</v>
      </c>
    </row>
    <row r="459" spans="2:7" ht="33.6" customHeight="1">
      <c r="B459" s="25" t="s">
        <v>671</v>
      </c>
      <c r="C459" s="300" t="s">
        <v>672</v>
      </c>
      <c r="D459" s="301"/>
      <c r="E459" s="289" t="s">
        <v>670</v>
      </c>
      <c r="F459" s="289"/>
      <c r="G459" s="217">
        <v>850</v>
      </c>
    </row>
    <row r="460" spans="2:7" ht="40.799999999999997" customHeight="1">
      <c r="B460" s="291" t="s">
        <v>673</v>
      </c>
      <c r="C460" s="292"/>
      <c r="D460" s="292"/>
      <c r="E460" s="292"/>
      <c r="F460" s="292"/>
      <c r="G460" s="293"/>
    </row>
    <row r="461" spans="2:7" ht="40.799999999999997" customHeight="1">
      <c r="B461" s="25" t="s">
        <v>674</v>
      </c>
      <c r="C461" s="300" t="s">
        <v>675</v>
      </c>
      <c r="D461" s="302"/>
      <c r="E461" s="288" t="s">
        <v>676</v>
      </c>
      <c r="F461" s="288"/>
      <c r="G461" s="217">
        <v>51</v>
      </c>
    </row>
    <row r="462" spans="2:7" ht="40.799999999999997" customHeight="1">
      <c r="B462" s="25" t="s">
        <v>677</v>
      </c>
      <c r="C462" s="300" t="s">
        <v>678</v>
      </c>
      <c r="D462" s="302"/>
      <c r="E462" s="288" t="s">
        <v>676</v>
      </c>
      <c r="F462" s="288"/>
      <c r="G462" s="217">
        <v>66</v>
      </c>
    </row>
    <row r="463" spans="2:7" ht="40.799999999999997" customHeight="1">
      <c r="B463" s="25" t="s">
        <v>679</v>
      </c>
      <c r="C463" s="290" t="s">
        <v>680</v>
      </c>
      <c r="D463" s="290"/>
      <c r="E463" s="288" t="s">
        <v>681</v>
      </c>
      <c r="F463" s="288"/>
      <c r="G463" s="217">
        <v>25</v>
      </c>
    </row>
    <row r="464" spans="2:7" ht="40.799999999999997" customHeight="1">
      <c r="B464" s="25" t="s">
        <v>682</v>
      </c>
      <c r="C464" s="290" t="s">
        <v>683</v>
      </c>
      <c r="D464" s="290"/>
      <c r="E464" s="288" t="s">
        <v>684</v>
      </c>
      <c r="F464" s="288"/>
      <c r="G464" s="217">
        <v>36</v>
      </c>
    </row>
    <row r="465" spans="2:8" ht="40.799999999999997" customHeight="1">
      <c r="B465" s="25" t="s">
        <v>685</v>
      </c>
      <c r="C465" s="287" t="s">
        <v>686</v>
      </c>
      <c r="D465" s="287"/>
      <c r="E465" s="288" t="s">
        <v>687</v>
      </c>
      <c r="F465" s="288"/>
      <c r="G465" s="217">
        <v>7.2</v>
      </c>
    </row>
    <row r="466" spans="2:8" ht="40.799999999999997" customHeight="1">
      <c r="B466" s="25" t="s">
        <v>688</v>
      </c>
      <c r="C466" s="287" t="s">
        <v>689</v>
      </c>
      <c r="D466" s="287"/>
      <c r="E466" s="288" t="s">
        <v>690</v>
      </c>
      <c r="F466" s="288"/>
      <c r="G466" s="29">
        <v>4</v>
      </c>
    </row>
    <row r="467" spans="2:8" ht="40.799999999999997" customHeight="1">
      <c r="B467" s="25" t="s">
        <v>691</v>
      </c>
      <c r="C467" s="287" t="s">
        <v>692</v>
      </c>
      <c r="D467" s="287"/>
      <c r="E467" s="288" t="s">
        <v>690</v>
      </c>
      <c r="F467" s="288"/>
      <c r="G467" s="29">
        <v>10</v>
      </c>
    </row>
    <row r="468" spans="2:8" ht="40.799999999999997" customHeight="1">
      <c r="B468" s="25" t="s">
        <v>693</v>
      </c>
      <c r="C468" s="287" t="s">
        <v>694</v>
      </c>
      <c r="D468" s="287"/>
      <c r="E468" s="289" t="s">
        <v>695</v>
      </c>
      <c r="F468" s="289"/>
      <c r="G468" s="29">
        <v>674.61203352272867</v>
      </c>
      <c r="H468" s="273">
        <v>15000</v>
      </c>
    </row>
    <row r="469" spans="2:8" ht="40.799999999999997" customHeight="1">
      <c r="B469" s="25" t="s">
        <v>696</v>
      </c>
      <c r="C469" s="287" t="s">
        <v>697</v>
      </c>
      <c r="D469" s="287"/>
      <c r="E469" s="289" t="s">
        <v>695</v>
      </c>
      <c r="F469" s="289"/>
      <c r="G469" s="29">
        <v>629.6378979545467</v>
      </c>
      <c r="H469" s="273">
        <v>14000</v>
      </c>
    </row>
    <row r="470" spans="2:8" ht="40.799999999999997" customHeight="1">
      <c r="B470" s="25" t="s">
        <v>698</v>
      </c>
      <c r="C470" s="287" t="s">
        <v>699</v>
      </c>
      <c r="D470" s="287"/>
      <c r="E470" s="289" t="s">
        <v>695</v>
      </c>
      <c r="F470" s="289"/>
      <c r="G470" s="29">
        <v>585.16376238636474</v>
      </c>
      <c r="H470" s="273">
        <v>13000</v>
      </c>
    </row>
    <row r="471" spans="2:8" ht="40.799999999999997" customHeight="1">
      <c r="B471" s="263" t="s">
        <v>700</v>
      </c>
      <c r="C471" s="294" t="s">
        <v>701</v>
      </c>
      <c r="D471" s="294"/>
      <c r="E471" s="295" t="s">
        <v>695</v>
      </c>
      <c r="F471" s="295"/>
      <c r="G471" s="274">
        <v>540.18962681818289</v>
      </c>
      <c r="H471" s="273">
        <v>12000</v>
      </c>
    </row>
    <row r="472" spans="2:8" ht="40.799999999999997" customHeight="1">
      <c r="B472" s="291" t="s">
        <v>702</v>
      </c>
      <c r="C472" s="292"/>
      <c r="D472" s="292"/>
      <c r="E472" s="292"/>
      <c r="F472" s="292"/>
      <c r="G472" s="293"/>
    </row>
    <row r="473" spans="2:8" ht="40.799999999999997" customHeight="1">
      <c r="B473" s="263" t="s">
        <v>703</v>
      </c>
      <c r="C473" s="294" t="s">
        <v>704</v>
      </c>
      <c r="D473" s="294"/>
      <c r="E473" s="295" t="s">
        <v>705</v>
      </c>
      <c r="F473" s="295"/>
      <c r="G473" s="274">
        <v>911.02</v>
      </c>
    </row>
    <row r="474" spans="2:8" ht="40.799999999999997" customHeight="1">
      <c r="B474" s="263" t="s">
        <v>706</v>
      </c>
      <c r="C474" s="294" t="s">
        <v>707</v>
      </c>
      <c r="D474" s="294"/>
      <c r="E474" s="295" t="s">
        <v>705</v>
      </c>
      <c r="F474" s="295"/>
      <c r="G474" s="274">
        <v>1822.04</v>
      </c>
    </row>
    <row r="475" spans="2:8" ht="40.799999999999997" customHeight="1">
      <c r="B475" s="263" t="s">
        <v>708</v>
      </c>
      <c r="C475" s="294" t="s">
        <v>709</v>
      </c>
      <c r="D475" s="294"/>
      <c r="E475" s="295" t="s">
        <v>705</v>
      </c>
      <c r="F475" s="295"/>
      <c r="G475" s="29">
        <v>1366.55</v>
      </c>
    </row>
    <row r="476" spans="2:8" ht="40.799999999999997" customHeight="1">
      <c r="B476" s="263" t="s">
        <v>710</v>
      </c>
      <c r="C476" s="294" t="s">
        <v>711</v>
      </c>
      <c r="D476" s="294"/>
      <c r="E476" s="295" t="s">
        <v>705</v>
      </c>
      <c r="F476" s="295"/>
      <c r="G476" s="29">
        <v>2733.05</v>
      </c>
    </row>
    <row r="477" spans="2:8" ht="40.799999999999997" customHeight="1">
      <c r="B477" s="291" t="s">
        <v>712</v>
      </c>
      <c r="C477" s="292"/>
      <c r="D477" s="292"/>
      <c r="E477" s="292"/>
      <c r="F477" s="292"/>
      <c r="G477" s="293"/>
    </row>
    <row r="478" spans="2:8" ht="40.799999999999997" customHeight="1">
      <c r="B478" s="263" t="s">
        <v>713</v>
      </c>
      <c r="C478" s="294" t="s">
        <v>714</v>
      </c>
      <c r="D478" s="294"/>
      <c r="E478" s="295" t="s">
        <v>705</v>
      </c>
      <c r="F478" s="295"/>
      <c r="G478" s="274">
        <v>4265.07</v>
      </c>
    </row>
    <row r="479" spans="2:8" ht="40.799999999999997" customHeight="1">
      <c r="B479" s="263" t="s">
        <v>715</v>
      </c>
      <c r="C479" s="294" t="s">
        <v>716</v>
      </c>
      <c r="D479" s="294"/>
      <c r="E479" s="295" t="s">
        <v>717</v>
      </c>
      <c r="F479" s="295"/>
      <c r="G479" s="274">
        <v>2100.0500000000002</v>
      </c>
    </row>
    <row r="480" spans="2:8" ht="40.799999999999997" customHeight="1">
      <c r="B480" s="263" t="s">
        <v>718</v>
      </c>
      <c r="C480" s="294" t="s">
        <v>719</v>
      </c>
      <c r="D480" s="294"/>
      <c r="E480" s="296" t="s">
        <v>705</v>
      </c>
      <c r="F480" s="297"/>
      <c r="G480" s="274">
        <v>2101.81</v>
      </c>
    </row>
    <row r="481" spans="2:7" ht="40.799999999999997" customHeight="1" thickBot="1">
      <c r="B481" s="33" t="s">
        <v>720</v>
      </c>
      <c r="C481" s="298" t="s">
        <v>721</v>
      </c>
      <c r="D481" s="298"/>
      <c r="E481" s="299" t="s">
        <v>705</v>
      </c>
      <c r="F481" s="299"/>
      <c r="G481" s="37">
        <v>832.68</v>
      </c>
    </row>
    <row r="482" spans="2:7" ht="40.799999999999997" customHeight="1"/>
    <row r="483" spans="2:7" ht="40.799999999999997" customHeight="1" thickBot="1">
      <c r="B483" s="33" t="s">
        <v>722</v>
      </c>
      <c r="C483" s="298" t="s">
        <v>723</v>
      </c>
      <c r="D483" s="298"/>
      <c r="E483" s="299" t="s">
        <v>724</v>
      </c>
      <c r="F483" s="299"/>
      <c r="G483" s="37">
        <v>64.069999999999993</v>
      </c>
    </row>
    <row r="484" spans="2:7" ht="50.4" customHeight="1"/>
    <row r="485" spans="2:7" ht="50.4" customHeight="1"/>
    <row r="486" spans="2:7" ht="50.4" customHeight="1"/>
    <row r="487" spans="2:7" ht="50.4" customHeight="1"/>
    <row r="488" spans="2:7" ht="50.4" customHeight="1"/>
    <row r="489" spans="2:7" ht="50.4" customHeight="1"/>
    <row r="490" spans="2:7" ht="50.4" customHeight="1"/>
    <row r="491" spans="2:7" ht="50.4" customHeight="1"/>
  </sheetData>
  <mergeCells count="416">
    <mergeCell ref="B4:H4"/>
    <mergeCell ref="B6:H6"/>
    <mergeCell ref="E7:F7"/>
    <mergeCell ref="G7:H7"/>
    <mergeCell ref="D37:D43"/>
    <mergeCell ref="B52:H52"/>
    <mergeCell ref="B53:B54"/>
    <mergeCell ref="C53:D54"/>
    <mergeCell ref="E53:F53"/>
    <mergeCell ref="G53:H54"/>
    <mergeCell ref="B8:B9"/>
    <mergeCell ref="C8:C9"/>
    <mergeCell ref="D8:D9"/>
    <mergeCell ref="E8:F8"/>
    <mergeCell ref="G8:H8"/>
    <mergeCell ref="C36:D36"/>
    <mergeCell ref="C58:D58"/>
    <mergeCell ref="G58:H58"/>
    <mergeCell ref="C60:H60"/>
    <mergeCell ref="C61:H61"/>
    <mergeCell ref="B63:G63"/>
    <mergeCell ref="D64:E64"/>
    <mergeCell ref="F64:G64"/>
    <mergeCell ref="C55:D55"/>
    <mergeCell ref="G55:H55"/>
    <mergeCell ref="C56:D56"/>
    <mergeCell ref="G56:H56"/>
    <mergeCell ref="C57:D57"/>
    <mergeCell ref="G57:H57"/>
    <mergeCell ref="B73:B74"/>
    <mergeCell ref="D73:D74"/>
    <mergeCell ref="E73:F73"/>
    <mergeCell ref="G73:H73"/>
    <mergeCell ref="C83:H83"/>
    <mergeCell ref="C84:H84"/>
    <mergeCell ref="B65:B66"/>
    <mergeCell ref="D65:E65"/>
    <mergeCell ref="F65:G65"/>
    <mergeCell ref="B71:H71"/>
    <mergeCell ref="E72:F72"/>
    <mergeCell ref="G72:H72"/>
    <mergeCell ref="C93:G93"/>
    <mergeCell ref="B95:G95"/>
    <mergeCell ref="C96:D96"/>
    <mergeCell ref="C97:D97"/>
    <mergeCell ref="C98:D98"/>
    <mergeCell ref="C99:D99"/>
    <mergeCell ref="C85:H85"/>
    <mergeCell ref="C86:H86"/>
    <mergeCell ref="C88:G88"/>
    <mergeCell ref="E89:F89"/>
    <mergeCell ref="E90:F90"/>
    <mergeCell ref="E91:F91"/>
    <mergeCell ref="C108:G108"/>
    <mergeCell ref="C109:G109"/>
    <mergeCell ref="C110:G110"/>
    <mergeCell ref="B111:G111"/>
    <mergeCell ref="B112:G112"/>
    <mergeCell ref="B113:G113"/>
    <mergeCell ref="C100:D100"/>
    <mergeCell ref="C101:D101"/>
    <mergeCell ref="C102:D102"/>
    <mergeCell ref="C103:D103"/>
    <mergeCell ref="C104:D104"/>
    <mergeCell ref="C107:G107"/>
    <mergeCell ref="B137:H137"/>
    <mergeCell ref="C143:H143"/>
    <mergeCell ref="C144:H144"/>
    <mergeCell ref="C145:H145"/>
    <mergeCell ref="C146:H146"/>
    <mergeCell ref="C147:H147"/>
    <mergeCell ref="B120:G120"/>
    <mergeCell ref="C127:G127"/>
    <mergeCell ref="C128:G128"/>
    <mergeCell ref="C129:G129"/>
    <mergeCell ref="C130:G130"/>
    <mergeCell ref="B131:H131"/>
    <mergeCell ref="E155:F155"/>
    <mergeCell ref="G155:H155"/>
    <mergeCell ref="B157:H157"/>
    <mergeCell ref="E159:F159"/>
    <mergeCell ref="G159:H159"/>
    <mergeCell ref="E160:F160"/>
    <mergeCell ref="G160:H160"/>
    <mergeCell ref="B149:H149"/>
    <mergeCell ref="B150:H150"/>
    <mergeCell ref="B151:H151"/>
    <mergeCell ref="E153:F153"/>
    <mergeCell ref="G153:H153"/>
    <mergeCell ref="E154:F154"/>
    <mergeCell ref="G154:H154"/>
    <mergeCell ref="E164:F164"/>
    <mergeCell ref="G164:H164"/>
    <mergeCell ref="E165:F165"/>
    <mergeCell ref="G165:H165"/>
    <mergeCell ref="C167:H167"/>
    <mergeCell ref="C168:H168"/>
    <mergeCell ref="E161:F161"/>
    <mergeCell ref="G161:H161"/>
    <mergeCell ref="E162:F162"/>
    <mergeCell ref="G162:H162"/>
    <mergeCell ref="E163:F163"/>
    <mergeCell ref="G163:H163"/>
    <mergeCell ref="C174:H174"/>
    <mergeCell ref="E175:F175"/>
    <mergeCell ref="G175:H175"/>
    <mergeCell ref="E176:F176"/>
    <mergeCell ref="G176:H176"/>
    <mergeCell ref="E177:F177"/>
    <mergeCell ref="G177:H177"/>
    <mergeCell ref="C169:H169"/>
    <mergeCell ref="C170:H170"/>
    <mergeCell ref="C171:H171"/>
    <mergeCell ref="C172:H172"/>
    <mergeCell ref="C173:H173"/>
    <mergeCell ref="E183:F183"/>
    <mergeCell ref="G183:H183"/>
    <mergeCell ref="C185:H185"/>
    <mergeCell ref="E186:F186"/>
    <mergeCell ref="G186:H186"/>
    <mergeCell ref="E187:F187"/>
    <mergeCell ref="G187:H187"/>
    <mergeCell ref="C179:H179"/>
    <mergeCell ref="C180:H180"/>
    <mergeCell ref="E181:F181"/>
    <mergeCell ref="G181:H181"/>
    <mergeCell ref="E182:F182"/>
    <mergeCell ref="G182:H182"/>
    <mergeCell ref="E184:F184"/>
    <mergeCell ref="G184:H184"/>
    <mergeCell ref="B189:G189"/>
    <mergeCell ref="B190:G190"/>
    <mergeCell ref="B192:G192"/>
    <mergeCell ref="B193:B194"/>
    <mergeCell ref="C193:C194"/>
    <mergeCell ref="D193:E193"/>
    <mergeCell ref="F193:G193"/>
    <mergeCell ref="D194:E194"/>
    <mergeCell ref="F194:G194"/>
    <mergeCell ref="C200:G200"/>
    <mergeCell ref="C201:G201"/>
    <mergeCell ref="C202:G202"/>
    <mergeCell ref="B204:G204"/>
    <mergeCell ref="B205:B206"/>
    <mergeCell ref="C205:D206"/>
    <mergeCell ref="E205:G205"/>
    <mergeCell ref="F206:G206"/>
    <mergeCell ref="D195:E195"/>
    <mergeCell ref="F195:G195"/>
    <mergeCell ref="D196:E196"/>
    <mergeCell ref="F196:G196"/>
    <mergeCell ref="C198:G198"/>
    <mergeCell ref="C199:G199"/>
    <mergeCell ref="C210:D210"/>
    <mergeCell ref="F210:G210"/>
    <mergeCell ref="C212:H212"/>
    <mergeCell ref="C213:H213"/>
    <mergeCell ref="C214:H214"/>
    <mergeCell ref="C215:G215"/>
    <mergeCell ref="C207:D207"/>
    <mergeCell ref="F207:G207"/>
    <mergeCell ref="C208:D208"/>
    <mergeCell ref="F208:G208"/>
    <mergeCell ref="C209:D209"/>
    <mergeCell ref="F209:G209"/>
    <mergeCell ref="C230:G230"/>
    <mergeCell ref="C231:G231"/>
    <mergeCell ref="B233:G233"/>
    <mergeCell ref="B235:B237"/>
    <mergeCell ref="C235:C237"/>
    <mergeCell ref="D235:G235"/>
    <mergeCell ref="D236:E236"/>
    <mergeCell ref="F236:G236"/>
    <mergeCell ref="C216:G216"/>
    <mergeCell ref="C217:G217"/>
    <mergeCell ref="C218:H218"/>
    <mergeCell ref="C219:G219"/>
    <mergeCell ref="C228:H228"/>
    <mergeCell ref="C229:H229"/>
    <mergeCell ref="B248:B249"/>
    <mergeCell ref="C248:D249"/>
    <mergeCell ref="E248:G248"/>
    <mergeCell ref="F249:G249"/>
    <mergeCell ref="C250:D250"/>
    <mergeCell ref="F250:G250"/>
    <mergeCell ref="C242:H242"/>
    <mergeCell ref="C243:H243"/>
    <mergeCell ref="C244:H244"/>
    <mergeCell ref="C245:G245"/>
    <mergeCell ref="B247:G247"/>
    <mergeCell ref="C246:G246"/>
    <mergeCell ref="C254:G254"/>
    <mergeCell ref="C255:H255"/>
    <mergeCell ref="C256:G256"/>
    <mergeCell ref="C257:G257"/>
    <mergeCell ref="C258:G258"/>
    <mergeCell ref="C259:H259"/>
    <mergeCell ref="C251:D251"/>
    <mergeCell ref="F251:G251"/>
    <mergeCell ref="C252:D252"/>
    <mergeCell ref="F252:G252"/>
    <mergeCell ref="C253:D253"/>
    <mergeCell ref="F253:G253"/>
    <mergeCell ref="C266:D266"/>
    <mergeCell ref="F266:G266"/>
    <mergeCell ref="C267:D267"/>
    <mergeCell ref="F267:G267"/>
    <mergeCell ref="B269:G269"/>
    <mergeCell ref="C270:D270"/>
    <mergeCell ref="B261:G261"/>
    <mergeCell ref="B263:B264"/>
    <mergeCell ref="C263:D264"/>
    <mergeCell ref="E263:G263"/>
    <mergeCell ref="F264:G264"/>
    <mergeCell ref="C265:D265"/>
    <mergeCell ref="F265:G265"/>
    <mergeCell ref="B280:F280"/>
    <mergeCell ref="C281:D281"/>
    <mergeCell ref="C283:D283"/>
    <mergeCell ref="C284:D284"/>
    <mergeCell ref="C285:D285"/>
    <mergeCell ref="C286:D286"/>
    <mergeCell ref="C271:D271"/>
    <mergeCell ref="C272:D272"/>
    <mergeCell ref="C274:E274"/>
    <mergeCell ref="C275:G275"/>
    <mergeCell ref="B277:F277"/>
    <mergeCell ref="B278:F278"/>
    <mergeCell ref="C294:D294"/>
    <mergeCell ref="C295:D295"/>
    <mergeCell ref="C296:D296"/>
    <mergeCell ref="C297:D297"/>
    <mergeCell ref="C298:D298"/>
    <mergeCell ref="C299:D299"/>
    <mergeCell ref="C287:D287"/>
    <mergeCell ref="C288:D288"/>
    <mergeCell ref="C289:D289"/>
    <mergeCell ref="C290:D290"/>
    <mergeCell ref="C291:D291"/>
    <mergeCell ref="B293:F293"/>
    <mergeCell ref="C306:D306"/>
    <mergeCell ref="C307:D307"/>
    <mergeCell ref="C308:D308"/>
    <mergeCell ref="C309:D309"/>
    <mergeCell ref="B311:F311"/>
    <mergeCell ref="C312:D312"/>
    <mergeCell ref="C300:D300"/>
    <mergeCell ref="C301:D301"/>
    <mergeCell ref="C302:D302"/>
    <mergeCell ref="C303:D303"/>
    <mergeCell ref="C304:D304"/>
    <mergeCell ref="C305:D305"/>
    <mergeCell ref="C319:D319"/>
    <mergeCell ref="C320:D320"/>
    <mergeCell ref="C321:D321"/>
    <mergeCell ref="C322:D322"/>
    <mergeCell ref="C323:D323"/>
    <mergeCell ref="C324:D324"/>
    <mergeCell ref="C313:D313"/>
    <mergeCell ref="C314:D314"/>
    <mergeCell ref="C315:D315"/>
    <mergeCell ref="C316:D316"/>
    <mergeCell ref="C317:D317"/>
    <mergeCell ref="C318:D318"/>
    <mergeCell ref="C332:D332"/>
    <mergeCell ref="C333:D333"/>
    <mergeCell ref="C334:D334"/>
    <mergeCell ref="C335:D335"/>
    <mergeCell ref="C336:D336"/>
    <mergeCell ref="C337:D337"/>
    <mergeCell ref="C325:D325"/>
    <mergeCell ref="C326:D326"/>
    <mergeCell ref="C327:D327"/>
    <mergeCell ref="C328:D328"/>
    <mergeCell ref="C329:D329"/>
    <mergeCell ref="B331:F331"/>
    <mergeCell ref="C344:D344"/>
    <mergeCell ref="C345:D345"/>
    <mergeCell ref="C346:D346"/>
    <mergeCell ref="C347:D347"/>
    <mergeCell ref="C348:D348"/>
    <mergeCell ref="C349:D349"/>
    <mergeCell ref="C338:D338"/>
    <mergeCell ref="C339:D339"/>
    <mergeCell ref="C340:D340"/>
    <mergeCell ref="C341:D341"/>
    <mergeCell ref="C342:D342"/>
    <mergeCell ref="C343:D343"/>
    <mergeCell ref="B359:F359"/>
    <mergeCell ref="B360:G360"/>
    <mergeCell ref="B361:G361"/>
    <mergeCell ref="B362:G362"/>
    <mergeCell ref="B363:B364"/>
    <mergeCell ref="C363:D364"/>
    <mergeCell ref="E363:G363"/>
    <mergeCell ref="F364:G364"/>
    <mergeCell ref="C350:D350"/>
    <mergeCell ref="C351:D351"/>
    <mergeCell ref="B353:F353"/>
    <mergeCell ref="E354:F354"/>
    <mergeCell ref="E355:F355"/>
    <mergeCell ref="B358:F358"/>
    <mergeCell ref="C368:D368"/>
    <mergeCell ref="F368:G368"/>
    <mergeCell ref="C369:D369"/>
    <mergeCell ref="F369:G369"/>
    <mergeCell ref="C370:D370"/>
    <mergeCell ref="F370:G370"/>
    <mergeCell ref="C365:D365"/>
    <mergeCell ref="F365:G365"/>
    <mergeCell ref="C366:D366"/>
    <mergeCell ref="F366:G366"/>
    <mergeCell ref="C367:D367"/>
    <mergeCell ref="F367:G367"/>
    <mergeCell ref="C379:H379"/>
    <mergeCell ref="C380:G380"/>
    <mergeCell ref="B390:G390"/>
    <mergeCell ref="C391:D391"/>
    <mergeCell ref="C392:D392"/>
    <mergeCell ref="C393:D393"/>
    <mergeCell ref="C373:H373"/>
    <mergeCell ref="C374:H374"/>
    <mergeCell ref="C375:H375"/>
    <mergeCell ref="C376:G376"/>
    <mergeCell ref="C377:G377"/>
    <mergeCell ref="C378:G378"/>
    <mergeCell ref="C401:D401"/>
    <mergeCell ref="C402:D402"/>
    <mergeCell ref="C404:H404"/>
    <mergeCell ref="B406:G406"/>
    <mergeCell ref="B407:G407"/>
    <mergeCell ref="C408:D408"/>
    <mergeCell ref="B395:H395"/>
    <mergeCell ref="B396:H396"/>
    <mergeCell ref="C397:D397"/>
    <mergeCell ref="C398:D398"/>
    <mergeCell ref="C399:D399"/>
    <mergeCell ref="C400:D400"/>
    <mergeCell ref="C432:D432"/>
    <mergeCell ref="C436:D436"/>
    <mergeCell ref="C437:D437"/>
    <mergeCell ref="C438:D438"/>
    <mergeCell ref="C441:G441"/>
    <mergeCell ref="C442:G442"/>
    <mergeCell ref="G443:H443"/>
    <mergeCell ref="C409:D409"/>
    <mergeCell ref="C413:D413"/>
    <mergeCell ref="C425:D425"/>
    <mergeCell ref="C426:D426"/>
    <mergeCell ref="C427:D427"/>
    <mergeCell ref="C428:D428"/>
    <mergeCell ref="C449:D449"/>
    <mergeCell ref="E449:F449"/>
    <mergeCell ref="C450:D450"/>
    <mergeCell ref="E450:F450"/>
    <mergeCell ref="C451:D451"/>
    <mergeCell ref="E451:F451"/>
    <mergeCell ref="B444:G444"/>
    <mergeCell ref="B445:G445"/>
    <mergeCell ref="C446:D446"/>
    <mergeCell ref="E446:F446"/>
    <mergeCell ref="B447:G447"/>
    <mergeCell ref="C448:D448"/>
    <mergeCell ref="E448:F448"/>
    <mergeCell ref="C459:D459"/>
    <mergeCell ref="E459:F459"/>
    <mergeCell ref="B460:G460"/>
    <mergeCell ref="C461:D461"/>
    <mergeCell ref="E461:F461"/>
    <mergeCell ref="C462:D462"/>
    <mergeCell ref="E462:F462"/>
    <mergeCell ref="B453:G453"/>
    <mergeCell ref="C454:D454"/>
    <mergeCell ref="C455:D455"/>
    <mergeCell ref="C456:D456"/>
    <mergeCell ref="B457:G457"/>
    <mergeCell ref="C458:D458"/>
    <mergeCell ref="E458:F458"/>
    <mergeCell ref="C480:D480"/>
    <mergeCell ref="E480:F480"/>
    <mergeCell ref="C481:D481"/>
    <mergeCell ref="E481:F481"/>
    <mergeCell ref="C483:D483"/>
    <mergeCell ref="E483:F483"/>
    <mergeCell ref="C476:D476"/>
    <mergeCell ref="E476:F476"/>
    <mergeCell ref="B477:G477"/>
    <mergeCell ref="C478:D478"/>
    <mergeCell ref="E478:F478"/>
    <mergeCell ref="C479:D479"/>
    <mergeCell ref="E479:F479"/>
    <mergeCell ref="B472:G472"/>
    <mergeCell ref="C473:D473"/>
    <mergeCell ref="E473:F473"/>
    <mergeCell ref="C474:D474"/>
    <mergeCell ref="E474:F474"/>
    <mergeCell ref="C475:D475"/>
    <mergeCell ref="E475:F475"/>
    <mergeCell ref="C469:D469"/>
    <mergeCell ref="E469:F469"/>
    <mergeCell ref="C470:D470"/>
    <mergeCell ref="E470:F470"/>
    <mergeCell ref="C471:D471"/>
    <mergeCell ref="E471:F471"/>
    <mergeCell ref="C466:D466"/>
    <mergeCell ref="E466:F466"/>
    <mergeCell ref="C467:D467"/>
    <mergeCell ref="E467:F467"/>
    <mergeCell ref="C468:D468"/>
    <mergeCell ref="E468:F468"/>
    <mergeCell ref="C463:D463"/>
    <mergeCell ref="E463:F463"/>
    <mergeCell ref="C464:D464"/>
    <mergeCell ref="E464:F464"/>
    <mergeCell ref="C465:D465"/>
    <mergeCell ref="E465:F465"/>
  </mergeCells>
  <pageMargins left="0.17" right="0.16" top="0.74803149606299213" bottom="0.74803149606299213" header="0.31496062992125984" footer="0.31496062992125984"/>
  <pageSetup paperSize="9" scale="41" orientation="portrait" horizontalDpi="180" verticalDpi="180" r:id="rId1"/>
  <rowBreaks count="13" manualBreakCount="13">
    <brk id="63" max="16383" man="1"/>
    <brk id="119" max="16383" man="1"/>
    <brk id="140" max="16383" man="1"/>
    <brk id="162" max="16383" man="1"/>
    <brk id="179" max="16383" man="1"/>
    <brk id="200" max="7" man="1"/>
    <brk id="226" max="16383" man="1"/>
    <brk id="252" max="16383" man="1"/>
    <brk id="281" max="16383" man="1"/>
    <brk id="361" max="16383" man="1"/>
    <brk id="385" max="16383" man="1"/>
    <brk id="409" max="16383" man="1"/>
    <brk id="44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H41"/>
  <sheetViews>
    <sheetView view="pageBreakPreview" zoomScale="60" workbookViewId="0">
      <selection activeCell="E8" sqref="E8:F8"/>
    </sheetView>
  </sheetViews>
  <sheetFormatPr defaultRowHeight="14.4"/>
  <cols>
    <col min="1" max="1" width="9.77734375" customWidth="1"/>
    <col min="2" max="2" width="11.44140625" customWidth="1"/>
    <col min="4" max="4" width="44.44140625" customWidth="1"/>
    <col min="5" max="5" width="18.33203125" customWidth="1"/>
    <col min="6" max="6" width="16.21875" customWidth="1"/>
    <col min="7" max="7" width="16.109375" customWidth="1"/>
  </cols>
  <sheetData>
    <row r="1" spans="1:8" ht="14.4" customHeight="1">
      <c r="A1" s="1"/>
      <c r="B1" s="262"/>
      <c r="C1" s="284"/>
      <c r="D1" s="284"/>
      <c r="E1" s="284"/>
      <c r="F1" s="284"/>
      <c r="G1" s="286" t="s">
        <v>744</v>
      </c>
      <c r="H1" s="286"/>
    </row>
    <row r="2" spans="1:8" ht="17.399999999999999">
      <c r="A2" s="1"/>
      <c r="B2" s="310" t="s">
        <v>645</v>
      </c>
      <c r="C2" s="310"/>
      <c r="D2" s="310"/>
      <c r="E2" s="310"/>
      <c r="F2" s="310"/>
      <c r="G2" s="310"/>
      <c r="H2" s="100"/>
    </row>
    <row r="3" spans="1:8" ht="16.2" thickBot="1">
      <c r="A3" s="1"/>
      <c r="B3" s="311" t="s">
        <v>646</v>
      </c>
      <c r="C3" s="311"/>
      <c r="D3" s="311"/>
      <c r="E3" s="311"/>
      <c r="F3" s="311"/>
      <c r="G3" s="311"/>
      <c r="H3" s="100"/>
    </row>
    <row r="4" spans="1:8" ht="39.6">
      <c r="A4" s="1"/>
      <c r="B4" s="230" t="s">
        <v>4</v>
      </c>
      <c r="C4" s="312" t="s">
        <v>186</v>
      </c>
      <c r="D4" s="312"/>
      <c r="E4" s="313" t="s">
        <v>177</v>
      </c>
      <c r="F4" s="313"/>
      <c r="G4" s="81" t="s">
        <v>647</v>
      </c>
      <c r="H4" s="100"/>
    </row>
    <row r="5" spans="1:8">
      <c r="A5" s="1"/>
      <c r="B5" s="291" t="s">
        <v>648</v>
      </c>
      <c r="C5" s="292"/>
      <c r="D5" s="292"/>
      <c r="E5" s="292"/>
      <c r="F5" s="292"/>
      <c r="G5" s="293"/>
      <c r="H5" s="7"/>
    </row>
    <row r="6" spans="1:8" ht="29.4" customHeight="1">
      <c r="A6" s="1"/>
      <c r="B6" s="25" t="s">
        <v>649</v>
      </c>
      <c r="C6" s="300" t="s">
        <v>650</v>
      </c>
      <c r="D6" s="302"/>
      <c r="E6" s="289" t="s">
        <v>651</v>
      </c>
      <c r="F6" s="289"/>
      <c r="G6" s="217">
        <v>667.08668912045573</v>
      </c>
      <c r="H6" s="7"/>
    </row>
    <row r="7" spans="1:8" ht="29.4" customHeight="1">
      <c r="A7" s="1"/>
      <c r="B7" s="25" t="s">
        <v>652</v>
      </c>
      <c r="C7" s="300" t="s">
        <v>653</v>
      </c>
      <c r="D7" s="302"/>
      <c r="E7" s="289" t="s">
        <v>651</v>
      </c>
      <c r="F7" s="289"/>
      <c r="G7" s="217">
        <v>567.02368575238734</v>
      </c>
      <c r="H7" s="7"/>
    </row>
    <row r="8" spans="1:8" ht="29.4" customHeight="1">
      <c r="A8" s="1"/>
      <c r="B8" s="25" t="s">
        <v>654</v>
      </c>
      <c r="C8" s="287" t="s">
        <v>655</v>
      </c>
      <c r="D8" s="287"/>
      <c r="E8" s="289" t="s">
        <v>651</v>
      </c>
      <c r="F8" s="289"/>
      <c r="G8" s="217">
        <v>340</v>
      </c>
      <c r="H8" s="7"/>
    </row>
    <row r="9" spans="1:8" ht="29.4" customHeight="1">
      <c r="A9" s="1"/>
      <c r="B9" s="263" t="s">
        <v>656</v>
      </c>
      <c r="C9" s="294" t="s">
        <v>657</v>
      </c>
      <c r="D9" s="294"/>
      <c r="E9" s="295" t="s">
        <v>658</v>
      </c>
      <c r="F9" s="295"/>
      <c r="G9" s="264">
        <v>1050</v>
      </c>
      <c r="H9" s="7"/>
    </row>
    <row r="10" spans="1:8" ht="29.4" customHeight="1">
      <c r="A10" s="1"/>
      <c r="B10" s="265"/>
      <c r="C10" s="266"/>
      <c r="D10" s="266"/>
      <c r="E10" s="267"/>
      <c r="F10" s="267"/>
      <c r="G10" s="268"/>
      <c r="H10" s="7"/>
    </row>
    <row r="11" spans="1:8">
      <c r="A11" s="1"/>
      <c r="B11" s="303" t="s">
        <v>659</v>
      </c>
      <c r="C11" s="304"/>
      <c r="D11" s="304"/>
      <c r="E11" s="304"/>
      <c r="F11" s="304"/>
      <c r="G11" s="305"/>
      <c r="H11" s="7"/>
    </row>
    <row r="12" spans="1:8" ht="39.6">
      <c r="A12" s="1"/>
      <c r="B12" s="269" t="s">
        <v>4</v>
      </c>
      <c r="C12" s="306" t="s">
        <v>261</v>
      </c>
      <c r="D12" s="306"/>
      <c r="E12" s="270" t="s">
        <v>660</v>
      </c>
      <c r="F12" s="270" t="s">
        <v>661</v>
      </c>
      <c r="G12" s="271" t="s">
        <v>662</v>
      </c>
      <c r="H12" s="7"/>
    </row>
    <row r="13" spans="1:8" ht="25.2" customHeight="1">
      <c r="A13" s="1"/>
      <c r="B13" s="25" t="s">
        <v>663</v>
      </c>
      <c r="C13" s="287" t="s">
        <v>664</v>
      </c>
      <c r="D13" s="287"/>
      <c r="E13" s="283">
        <v>84.75</v>
      </c>
      <c r="F13" s="283">
        <v>56.5</v>
      </c>
      <c r="G13" s="217">
        <v>37.67</v>
      </c>
      <c r="H13" s="7"/>
    </row>
    <row r="14" spans="1:8" ht="25.2" customHeight="1">
      <c r="A14" s="1"/>
      <c r="B14" s="25" t="s">
        <v>665</v>
      </c>
      <c r="C14" s="287" t="s">
        <v>666</v>
      </c>
      <c r="D14" s="287"/>
      <c r="E14" s="283">
        <v>148.30000000000001</v>
      </c>
      <c r="F14" s="283">
        <v>98.87</v>
      </c>
      <c r="G14" s="217">
        <v>65.91</v>
      </c>
      <c r="H14" s="7"/>
    </row>
    <row r="15" spans="1:8" ht="48.6" customHeight="1">
      <c r="A15" s="1"/>
      <c r="B15" s="291" t="s">
        <v>667</v>
      </c>
      <c r="C15" s="292"/>
      <c r="D15" s="292"/>
      <c r="E15" s="292"/>
      <c r="F15" s="292"/>
      <c r="G15" s="293"/>
      <c r="H15" s="7"/>
    </row>
    <row r="16" spans="1:8" ht="42" customHeight="1">
      <c r="A16" s="1"/>
      <c r="B16" s="20" t="s">
        <v>668</v>
      </c>
      <c r="C16" s="307" t="s">
        <v>669</v>
      </c>
      <c r="D16" s="308"/>
      <c r="E16" s="309" t="s">
        <v>670</v>
      </c>
      <c r="F16" s="309"/>
      <c r="G16" s="272">
        <v>1300</v>
      </c>
      <c r="H16" s="7"/>
    </row>
    <row r="17" spans="1:8" ht="42" customHeight="1">
      <c r="A17" s="1"/>
      <c r="B17" s="25" t="s">
        <v>671</v>
      </c>
      <c r="C17" s="300" t="s">
        <v>672</v>
      </c>
      <c r="D17" s="301"/>
      <c r="E17" s="289" t="s">
        <v>670</v>
      </c>
      <c r="F17" s="289"/>
      <c r="G17" s="217">
        <v>850</v>
      </c>
      <c r="H17" s="7"/>
    </row>
    <row r="18" spans="1:8">
      <c r="A18" s="1"/>
      <c r="B18" s="291" t="s">
        <v>673</v>
      </c>
      <c r="C18" s="292"/>
      <c r="D18" s="292"/>
      <c r="E18" s="292"/>
      <c r="F18" s="292"/>
      <c r="G18" s="293"/>
      <c r="H18" s="7"/>
    </row>
    <row r="19" spans="1:8" ht="29.4" customHeight="1">
      <c r="A19" s="1"/>
      <c r="B19" s="25" t="s">
        <v>674</v>
      </c>
      <c r="C19" s="300" t="s">
        <v>675</v>
      </c>
      <c r="D19" s="302"/>
      <c r="E19" s="288" t="s">
        <v>676</v>
      </c>
      <c r="F19" s="288"/>
      <c r="G19" s="217">
        <v>51</v>
      </c>
      <c r="H19" s="7"/>
    </row>
    <row r="20" spans="1:8" ht="29.4" customHeight="1">
      <c r="A20" s="1"/>
      <c r="B20" s="25" t="s">
        <v>677</v>
      </c>
      <c r="C20" s="300" t="s">
        <v>678</v>
      </c>
      <c r="D20" s="302"/>
      <c r="E20" s="288" t="s">
        <v>676</v>
      </c>
      <c r="F20" s="288"/>
      <c r="G20" s="217">
        <v>66</v>
      </c>
      <c r="H20" s="7"/>
    </row>
    <row r="21" spans="1:8" ht="29.4" customHeight="1">
      <c r="A21" s="1"/>
      <c r="B21" s="25" t="s">
        <v>679</v>
      </c>
      <c r="C21" s="290" t="s">
        <v>680</v>
      </c>
      <c r="D21" s="290"/>
      <c r="E21" s="288" t="s">
        <v>681</v>
      </c>
      <c r="F21" s="288"/>
      <c r="G21" s="217">
        <v>25</v>
      </c>
      <c r="H21" s="7"/>
    </row>
    <row r="22" spans="1:8" ht="29.4" customHeight="1">
      <c r="A22" s="1"/>
      <c r="B22" s="25" t="s">
        <v>682</v>
      </c>
      <c r="C22" s="290" t="s">
        <v>683</v>
      </c>
      <c r="D22" s="290"/>
      <c r="E22" s="288" t="s">
        <v>684</v>
      </c>
      <c r="F22" s="288"/>
      <c r="G22" s="217">
        <v>36</v>
      </c>
      <c r="H22" s="7"/>
    </row>
    <row r="23" spans="1:8" ht="29.4" customHeight="1">
      <c r="A23" s="1"/>
      <c r="B23" s="25" t="s">
        <v>685</v>
      </c>
      <c r="C23" s="287" t="s">
        <v>686</v>
      </c>
      <c r="D23" s="287"/>
      <c r="E23" s="288" t="s">
        <v>687</v>
      </c>
      <c r="F23" s="288"/>
      <c r="G23" s="217">
        <v>7.2</v>
      </c>
      <c r="H23" s="7"/>
    </row>
    <row r="24" spans="1:8" ht="29.4" customHeight="1">
      <c r="A24" s="1"/>
      <c r="B24" s="25" t="s">
        <v>688</v>
      </c>
      <c r="C24" s="287" t="s">
        <v>689</v>
      </c>
      <c r="D24" s="287"/>
      <c r="E24" s="288" t="s">
        <v>690</v>
      </c>
      <c r="F24" s="288"/>
      <c r="G24" s="285">
        <v>4</v>
      </c>
      <c r="H24" s="7"/>
    </row>
    <row r="25" spans="1:8" ht="29.4" customHeight="1">
      <c r="A25" s="1"/>
      <c r="B25" s="25" t="s">
        <v>691</v>
      </c>
      <c r="C25" s="287" t="s">
        <v>692</v>
      </c>
      <c r="D25" s="287"/>
      <c r="E25" s="288" t="s">
        <v>690</v>
      </c>
      <c r="F25" s="288"/>
      <c r="G25" s="285">
        <v>10</v>
      </c>
      <c r="H25" s="7"/>
    </row>
    <row r="26" spans="1:8" ht="29.4" customHeight="1">
      <c r="A26" s="1"/>
      <c r="B26" s="25" t="s">
        <v>693</v>
      </c>
      <c r="C26" s="287" t="s">
        <v>694</v>
      </c>
      <c r="D26" s="287"/>
      <c r="E26" s="289" t="s">
        <v>695</v>
      </c>
      <c r="F26" s="289"/>
      <c r="G26" s="285">
        <v>674.61203352272867</v>
      </c>
      <c r="H26" s="273">
        <v>15000</v>
      </c>
    </row>
    <row r="27" spans="1:8" ht="29.4" customHeight="1">
      <c r="A27" s="1"/>
      <c r="B27" s="25" t="s">
        <v>696</v>
      </c>
      <c r="C27" s="287" t="s">
        <v>697</v>
      </c>
      <c r="D27" s="287"/>
      <c r="E27" s="289" t="s">
        <v>695</v>
      </c>
      <c r="F27" s="289"/>
      <c r="G27" s="285">
        <v>629.6378979545467</v>
      </c>
      <c r="H27" s="273">
        <v>14000</v>
      </c>
    </row>
    <row r="28" spans="1:8" ht="29.4" customHeight="1">
      <c r="A28" s="1"/>
      <c r="B28" s="25" t="s">
        <v>698</v>
      </c>
      <c r="C28" s="287" t="s">
        <v>699</v>
      </c>
      <c r="D28" s="287"/>
      <c r="E28" s="289" t="s">
        <v>695</v>
      </c>
      <c r="F28" s="289"/>
      <c r="G28" s="285">
        <v>585.16376238636474</v>
      </c>
      <c r="H28" s="273">
        <v>13000</v>
      </c>
    </row>
    <row r="29" spans="1:8" ht="29.4" customHeight="1">
      <c r="A29" s="1"/>
      <c r="B29" s="263" t="s">
        <v>700</v>
      </c>
      <c r="C29" s="294" t="s">
        <v>701</v>
      </c>
      <c r="D29" s="294"/>
      <c r="E29" s="295" t="s">
        <v>695</v>
      </c>
      <c r="F29" s="295"/>
      <c r="G29" s="274">
        <v>540.18962681818289</v>
      </c>
      <c r="H29" s="273">
        <v>12000</v>
      </c>
    </row>
    <row r="30" spans="1:8">
      <c r="A30" s="1"/>
      <c r="B30" s="291" t="s">
        <v>702</v>
      </c>
      <c r="C30" s="292"/>
      <c r="D30" s="292"/>
      <c r="E30" s="292"/>
      <c r="F30" s="292"/>
      <c r="G30" s="293"/>
      <c r="H30" s="7"/>
    </row>
    <row r="31" spans="1:8" ht="31.2" customHeight="1">
      <c r="A31" s="1"/>
      <c r="B31" s="263" t="s">
        <v>703</v>
      </c>
      <c r="C31" s="294" t="s">
        <v>704</v>
      </c>
      <c r="D31" s="294"/>
      <c r="E31" s="295" t="s">
        <v>705</v>
      </c>
      <c r="F31" s="295"/>
      <c r="G31" s="274">
        <v>911.02</v>
      </c>
      <c r="H31" s="7"/>
    </row>
    <row r="32" spans="1:8" ht="31.2" customHeight="1">
      <c r="A32" s="1"/>
      <c r="B32" s="263" t="s">
        <v>706</v>
      </c>
      <c r="C32" s="294" t="s">
        <v>707</v>
      </c>
      <c r="D32" s="294"/>
      <c r="E32" s="295" t="s">
        <v>705</v>
      </c>
      <c r="F32" s="295"/>
      <c r="G32" s="274">
        <v>1822.04</v>
      </c>
      <c r="H32" s="7"/>
    </row>
    <row r="33" spans="1:8" ht="31.2" customHeight="1">
      <c r="A33" s="1"/>
      <c r="B33" s="263" t="s">
        <v>708</v>
      </c>
      <c r="C33" s="294" t="s">
        <v>709</v>
      </c>
      <c r="D33" s="294"/>
      <c r="E33" s="295" t="s">
        <v>705</v>
      </c>
      <c r="F33" s="295"/>
      <c r="G33" s="285">
        <v>1366.55</v>
      </c>
      <c r="H33" s="7"/>
    </row>
    <row r="34" spans="1:8" ht="31.2" customHeight="1">
      <c r="A34" s="1"/>
      <c r="B34" s="263" t="s">
        <v>710</v>
      </c>
      <c r="C34" s="294" t="s">
        <v>711</v>
      </c>
      <c r="D34" s="294"/>
      <c r="E34" s="295" t="s">
        <v>705</v>
      </c>
      <c r="F34" s="295"/>
      <c r="G34" s="285">
        <v>2733.05</v>
      </c>
      <c r="H34" s="7"/>
    </row>
    <row r="35" spans="1:8">
      <c r="A35" s="1"/>
      <c r="B35" s="291" t="s">
        <v>712</v>
      </c>
      <c r="C35" s="292"/>
      <c r="D35" s="292"/>
      <c r="E35" s="292"/>
      <c r="F35" s="292"/>
      <c r="G35" s="293"/>
      <c r="H35" s="7"/>
    </row>
    <row r="36" spans="1:8" ht="30" customHeight="1">
      <c r="A36" s="1"/>
      <c r="B36" s="263" t="s">
        <v>713</v>
      </c>
      <c r="C36" s="294" t="s">
        <v>714</v>
      </c>
      <c r="D36" s="294"/>
      <c r="E36" s="295" t="s">
        <v>705</v>
      </c>
      <c r="F36" s="295"/>
      <c r="G36" s="274">
        <v>4265.07</v>
      </c>
      <c r="H36" s="7"/>
    </row>
    <row r="37" spans="1:8" ht="30" customHeight="1">
      <c r="A37" s="1"/>
      <c r="B37" s="263" t="s">
        <v>715</v>
      </c>
      <c r="C37" s="294" t="s">
        <v>716</v>
      </c>
      <c r="D37" s="294"/>
      <c r="E37" s="295" t="s">
        <v>717</v>
      </c>
      <c r="F37" s="295"/>
      <c r="G37" s="274">
        <v>2100.0500000000002</v>
      </c>
      <c r="H37" s="7"/>
    </row>
    <row r="38" spans="1:8" ht="30" customHeight="1">
      <c r="A38" s="1"/>
      <c r="B38" s="263" t="s">
        <v>718</v>
      </c>
      <c r="C38" s="294" t="s">
        <v>719</v>
      </c>
      <c r="D38" s="294"/>
      <c r="E38" s="296" t="s">
        <v>705</v>
      </c>
      <c r="F38" s="297"/>
      <c r="G38" s="274">
        <v>2101.81</v>
      </c>
      <c r="H38" s="7"/>
    </row>
    <row r="39" spans="1:8" ht="30" customHeight="1" thickBot="1">
      <c r="A39" s="1"/>
      <c r="B39" s="33" t="s">
        <v>720</v>
      </c>
      <c r="C39" s="298" t="s">
        <v>721</v>
      </c>
      <c r="D39" s="298"/>
      <c r="E39" s="299" t="s">
        <v>705</v>
      </c>
      <c r="F39" s="299"/>
      <c r="G39" s="37">
        <v>832.68</v>
      </c>
      <c r="H39" s="7"/>
    </row>
    <row r="40" spans="1:8">
      <c r="A40" s="1"/>
      <c r="B40" s="2"/>
      <c r="C40" s="3"/>
      <c r="D40" s="4"/>
      <c r="E40" s="5"/>
      <c r="F40" s="7"/>
      <c r="G40" s="7"/>
      <c r="H40" s="7"/>
    </row>
    <row r="41" spans="1:8" ht="19.2" customHeight="1" thickBot="1">
      <c r="A41" s="1"/>
      <c r="B41" s="33" t="s">
        <v>722</v>
      </c>
      <c r="C41" s="298" t="s">
        <v>723</v>
      </c>
      <c r="D41" s="298"/>
      <c r="E41" s="299" t="s">
        <v>724</v>
      </c>
      <c r="F41" s="299"/>
      <c r="G41" s="37">
        <v>64.069999999999993</v>
      </c>
      <c r="H41" s="7"/>
    </row>
  </sheetData>
  <mergeCells count="65">
    <mergeCell ref="B2:G2"/>
    <mergeCell ref="B3:G3"/>
    <mergeCell ref="C4:D4"/>
    <mergeCell ref="E4:F4"/>
    <mergeCell ref="B5:G5"/>
    <mergeCell ref="C6:D6"/>
    <mergeCell ref="E6:F6"/>
    <mergeCell ref="C7:D7"/>
    <mergeCell ref="E7:F7"/>
    <mergeCell ref="C8:D8"/>
    <mergeCell ref="E8:F8"/>
    <mergeCell ref="B18:G18"/>
    <mergeCell ref="C9:D9"/>
    <mergeCell ref="E9:F9"/>
    <mergeCell ref="B11:G11"/>
    <mergeCell ref="C12:D12"/>
    <mergeCell ref="C13:D13"/>
    <mergeCell ref="C14:D14"/>
    <mergeCell ref="B15:G15"/>
    <mergeCell ref="C16:D16"/>
    <mergeCell ref="E16:F16"/>
    <mergeCell ref="C17:D17"/>
    <mergeCell ref="E17:F17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31:D31"/>
    <mergeCell ref="E31:F31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B30:G30"/>
    <mergeCell ref="C32:D32"/>
    <mergeCell ref="E32:F32"/>
    <mergeCell ref="C33:D33"/>
    <mergeCell ref="E33:F33"/>
    <mergeCell ref="C34:D34"/>
    <mergeCell ref="E34:F34"/>
    <mergeCell ref="C39:D39"/>
    <mergeCell ref="E39:F39"/>
    <mergeCell ref="C41:D41"/>
    <mergeCell ref="E41:F41"/>
    <mergeCell ref="B35:G35"/>
    <mergeCell ref="C36:D36"/>
    <mergeCell ref="E36:F36"/>
    <mergeCell ref="C37:D37"/>
    <mergeCell ref="E37:F37"/>
    <mergeCell ref="C38:D38"/>
    <mergeCell ref="E38:F38"/>
  </mergeCells>
  <pageMargins left="0.31496062992125984" right="0.15748031496062992" top="0.19685039370078741" bottom="0.15748031496062992" header="0.31496062992125984" footer="0.15748031496062992"/>
  <pageSetup paperSize="9" scale="6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Лист2!Область_печати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2018-03-12T08:03:00Z</dcterms:modified>
</cp:coreProperties>
</file>