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0" yWindow="0" windowWidth="17376" windowHeight="10896"/>
  </bookViews>
  <sheets>
    <sheet name="Приложение 3" sheetId="1" r:id="rId1"/>
  </sheets>
  <calcPr calcId="124519"/>
</workbook>
</file>

<file path=xl/calcChain.xml><?xml version="1.0" encoding="utf-8"?>
<calcChain xmlns="http://schemas.openxmlformats.org/spreadsheetml/2006/main">
  <c r="F406" i="1"/>
  <c r="F405"/>
  <c r="F404"/>
  <c r="F400"/>
  <c r="F399"/>
  <c r="F398"/>
  <c r="F396"/>
  <c r="F395"/>
  <c r="F394"/>
  <c r="F393"/>
  <c r="F392"/>
  <c r="F391"/>
  <c r="F390"/>
  <c r="F389"/>
  <c r="F388"/>
  <c r="F387"/>
  <c r="F386"/>
  <c r="F385"/>
  <c r="F384"/>
  <c r="F382"/>
  <c r="F381"/>
  <c r="E94" l="1"/>
  <c r="D79"/>
  <c r="D78"/>
  <c r="D77"/>
  <c r="D76"/>
  <c r="D75"/>
  <c r="D74"/>
  <c r="D73"/>
  <c r="C68"/>
  <c r="C67"/>
  <c r="D58"/>
  <c r="D57"/>
  <c r="D56"/>
  <c r="D55"/>
</calcChain>
</file>

<file path=xl/sharedStrings.xml><?xml version="1.0" encoding="utf-8"?>
<sst xmlns="http://schemas.openxmlformats.org/spreadsheetml/2006/main" count="1082" uniqueCount="768">
  <si>
    <t>РАЗДЕЛ №1</t>
  </si>
  <si>
    <t>1.1 Аккордные ставки плат за производство погрузо - разгрузочных работ</t>
  </si>
  <si>
    <t xml:space="preserve"> </t>
  </si>
  <si>
    <t>№ прейскуранта</t>
  </si>
  <si>
    <t>Наименование груза</t>
  </si>
  <si>
    <t>Номер груза единой тарифно-статистической номенклатуры грузов </t>
  </si>
  <si>
    <t>Категория аккордных ставок для внешнеторговой деятельности</t>
  </si>
  <si>
    <t>Категория аккордных ставок для каботажных грузов</t>
  </si>
  <si>
    <t>1 </t>
  </si>
  <si>
    <t>3 </t>
  </si>
  <si>
    <t>1.1.1</t>
  </si>
  <si>
    <t>Зерно и семена: погрузка навалом</t>
  </si>
  <si>
    <t>011 - 018 </t>
  </si>
  <si>
    <t>1.1.2</t>
  </si>
  <si>
    <t>1.1.3</t>
  </si>
  <si>
    <t>Пищевые грузы (соль, сахар-сырец, жмых, комбикорм, отруби и др.) навалом </t>
  </si>
  <si>
    <t>521, 531, 542 </t>
  </si>
  <si>
    <t>1.1.4</t>
  </si>
  <si>
    <t>Руда металлическая навалом </t>
  </si>
  <si>
    <t>141, 142, 151 - 153, 341 </t>
  </si>
  <si>
    <t>1.1.5</t>
  </si>
  <si>
    <t>Уголь, сланец, шихта, торф навалом </t>
  </si>
  <si>
    <t>161, 181, 182, 191 </t>
  </si>
  <si>
    <t>1.1.6</t>
  </si>
  <si>
    <t>Кокс </t>
  </si>
  <si>
    <t>171 </t>
  </si>
  <si>
    <t>1.1.7</t>
  </si>
  <si>
    <t>Песок навалом</t>
  </si>
  <si>
    <t>231, 242 </t>
  </si>
  <si>
    <t>1.1.8</t>
  </si>
  <si>
    <t>Другие МСМ </t>
  </si>
  <si>
    <t>231 - 236, 241, 242, 244, 245, 263, 264, 271, 281, 291 </t>
  </si>
  <si>
    <t>1.1.9</t>
  </si>
  <si>
    <t>Продукция химической промышленности (навалом) </t>
  </si>
  <si>
    <t>431, 433-436, 486 </t>
  </si>
  <si>
    <t>1.1.10</t>
  </si>
  <si>
    <t>Грузы в мешках, до 30 кг включительно </t>
  </si>
  <si>
    <t>011 - 018, 021 - 024, 041, 043, 044, 054, 074, 078, 103, 153, 171, 182, 231 - 233, 241, 242, 244, 245, 261, 263, 264, 266, 281, 291, 292, 303, 304, 433 - 436, 452 - 454, 461, 464, 466, 474, 475, 482 - 486, 491, 492, 496 - 498, 501 - 505, 514 - 516, 521, 531, 541, 542, 561, 564, 573, 582, 583, 601, 626, 653, 692, 693</t>
  </si>
  <si>
    <t>1.1.11</t>
  </si>
  <si>
    <t>Грузы в мешках, свыше 30 кг </t>
  </si>
  <si>
    <t>1.1.12</t>
  </si>
  <si>
    <t>Бананы, цитрусовые, плодоовощи и другие легковесные, очень объемные и требующие осторожной перевозки грузы в ящиках, связках</t>
  </si>
  <si>
    <t>041 - 044, 051 - 053, 075, 582, 583 </t>
  </si>
  <si>
    <t>1.1.13</t>
  </si>
  <si>
    <t>Грузы в ящиках и без упаковки, до 250 кг включительно </t>
  </si>
  <si>
    <t xml:space="preserve">061 - 063, 078, 121, 125 - 127, 132, 133, 182, 226, 243, 251 - 256, 261 - 268, 301 - 304, 331, 351, 361, 362, 371, 381, 391, 401 - 405, 411 - 418, 433, 436, 441 - 443, 451-453, 461, 462, 464, 466, 473, 475, 481, 483 - 487, 491 - 498, 503, 511 - 517, 521, 531, 551-556, 561-564, 571-573, 581, 584, 591-595, 622-626, 631-635, 641, 651-654, 661, 662, 671, 681-685, 691-693 </t>
  </si>
  <si>
    <t>1.1.14</t>
  </si>
  <si>
    <t>Грузы в ящиках и без упаковки, 251 - 3000 кг </t>
  </si>
  <si>
    <t>061, 063, 078, 121, 125, 127, 132, 133, 182, 226, 243, 251 - 256, 261 - 268, 301 - 304, 331, 351, 361, 362, 371, 381, 391, 401 - 405, 411 - 418, 421,433,436,441-443,451-453, 461, 462, 464, 466, 473, 475, 481, 483-487, 491-498, 503, 511-517, 521, 531, 551-556, 561-564, 571-573, 581-584, 591-595, 622-626, 631-635, 641, 651-654, 661-662, 611, 681-685, 691 - 693 </t>
  </si>
  <si>
    <t>1.1.15</t>
  </si>
  <si>
    <t>Грузы в ящиках и без упаковки, 3001 кг и больше </t>
  </si>
  <si>
    <t>121, 251, 256, 351, 361, 362, 371, 381, 391, 401, 404, 405, 412, 414, 415, 416, 421 - 423, 693 </t>
  </si>
  <si>
    <t>1.1.16</t>
  </si>
  <si>
    <t>Грузы в пачках и тюках, до 250 кг включительно </t>
  </si>
  <si>
    <t>1.1.17</t>
  </si>
  <si>
    <t xml:space="preserve"> То  же, свыше 250 кг </t>
  </si>
  <si>
    <t>031, 076, 077, 131, 261, 263, 264, 451, 463, 611, 621 - 626, 631 - 635, 641, 651 - 653, 682, 692, 693 </t>
  </si>
  <si>
    <t>1.1.18</t>
  </si>
  <si>
    <t>Бумага и картон в рулонах, до 500 кг включительно </t>
  </si>
  <si>
    <t>132, 252 </t>
  </si>
  <si>
    <t>1.1.19</t>
  </si>
  <si>
    <t xml:space="preserve"> То же, свыше 500 кг </t>
  </si>
  <si>
    <t>1.1.20</t>
  </si>
  <si>
    <t>Грузы катно-бочковые, до 80 кг включительно </t>
  </si>
  <si>
    <t>151, 201, 211 - 215, 221 - 225, 246, 292, 432, 433, 441, 452, 461, 464 - 466, 471, 472, 475, 481 - 487, 491 - 498, 514, 515, 553, 554, 556, 561, 563, 564, 571 - 574, 581, 591 - 594, 601, 602, 693 </t>
  </si>
  <si>
    <t>1.1.21</t>
  </si>
  <si>
    <t xml:space="preserve"> То же, свыше 80 кг </t>
  </si>
  <si>
    <t>1.1.22</t>
  </si>
  <si>
    <t>Тарно-штучные грузы на паллетах, биг-беги </t>
  </si>
  <si>
    <t>Любой номер груза </t>
  </si>
  <si>
    <t>1.1.23</t>
  </si>
  <si>
    <t>Чугун в чушках </t>
  </si>
  <si>
    <t>311 </t>
  </si>
  <si>
    <t>1.1.24</t>
  </si>
  <si>
    <t>Металлы цветные в болванках, слитках, чушках, металл не в деле, в пачках, листах, кругах, до 250 кг включительно </t>
  </si>
  <si>
    <t>331, 332 </t>
  </si>
  <si>
    <t>1.1.25</t>
  </si>
  <si>
    <t>Металлы цветные в болванках, слитках, чушках, металл не в деле, в пачках, листах, кругах, свыше 250 кг </t>
  </si>
  <si>
    <t>1.1.26                 в том числе</t>
  </si>
  <si>
    <t>Металлы черные не в деле, в болванках, слитках, чушках, пачках, листах, кругах, прокат черных металлов (трубы, рельсы, балки, швеллеры, другие виды проката черных металлов) </t>
  </si>
  <si>
    <t>а)</t>
  </si>
  <si>
    <t>Сталь листовая без упаковки </t>
  </si>
  <si>
    <t>312 - 315, 321 - 324 </t>
  </si>
  <si>
    <t>б)</t>
  </si>
  <si>
    <t>Трубы </t>
  </si>
  <si>
    <t>в)</t>
  </si>
  <si>
    <t>Катанка </t>
  </si>
  <si>
    <t>г)</t>
  </si>
  <si>
    <t>Слябы, заготовка, арматура, другой прокат </t>
  </si>
  <si>
    <t>д)</t>
  </si>
  <si>
    <t>Сталь в рулонах, пачках, пакетах </t>
  </si>
  <si>
    <t>е)</t>
  </si>
  <si>
    <t>Ферросплавы навалом в чушках </t>
  </si>
  <si>
    <t>ж)</t>
  </si>
  <si>
    <t>Ферросплавы навалом не в чушках </t>
  </si>
  <si>
    <t>1.1.27</t>
  </si>
  <si>
    <t>Лом черных и цветных металлов навалом </t>
  </si>
  <si>
    <t>316, 333 </t>
  </si>
  <si>
    <t>1.1.28</t>
  </si>
  <si>
    <t>Лес круглый </t>
  </si>
  <si>
    <t>081, 082 </t>
  </si>
  <si>
    <t>1.1.29</t>
  </si>
  <si>
    <t>Лес пиленый </t>
  </si>
  <si>
    <t>091, 092, 093 </t>
  </si>
  <si>
    <t>1.1.30</t>
  </si>
  <si>
    <t>Другая продукция лесной и деревообрабатывающей промышленности </t>
  </si>
  <si>
    <t>111, 112, 121 - 125, 094, 101, 102, 103 </t>
  </si>
  <si>
    <t>1.1.31</t>
  </si>
  <si>
    <t>Консервы, пресервы  в любой таре</t>
  </si>
  <si>
    <t>1.1.32</t>
  </si>
  <si>
    <t>Мука рыбная в мешках до 30 кг</t>
  </si>
  <si>
    <t>1.1.33</t>
  </si>
  <si>
    <t>Грузы гранулированные и мелкодробленые в мешках, до 30 кг </t>
  </si>
  <si>
    <t>1.1.34</t>
  </si>
  <si>
    <t>Жир рыбный (в бочках)</t>
  </si>
  <si>
    <t>Цель стоянки</t>
  </si>
  <si>
    <t>За 1 тонну груза</t>
  </si>
  <si>
    <t>Примечание</t>
  </si>
  <si>
    <t>Суда внешнеторговой деятельности,          (руб.)</t>
  </si>
  <si>
    <t>Суда каботажного плавания, (руб.)</t>
  </si>
  <si>
    <t>Перевалка грузов, за исключением: цемента навалом, рыбы (рыбопродукции), нефти и нефтепродуктов</t>
  </si>
  <si>
    <t>Перевалка цемента навалом</t>
  </si>
  <si>
    <t>причал, в соответствии с ВТИП</t>
  </si>
  <si>
    <t>Перевалка рыбы (рыбопродукции)</t>
  </si>
  <si>
    <t>Перевалка нефти и нефтепродуктов</t>
  </si>
  <si>
    <t>причал № 238</t>
  </si>
  <si>
    <t>Примечание:</t>
  </si>
  <si>
    <t>1</t>
  </si>
  <si>
    <t>2</t>
  </si>
  <si>
    <t>Цена  за перевалку нефти и нефтепродуктов может быть изменена в зависимости от используемых для обеспечения сил и средств Порта, а также от типа нефтепродукта.</t>
  </si>
  <si>
    <t>Наименование груза </t>
  </si>
  <si>
    <t>1.2.1</t>
  </si>
  <si>
    <t>Уксусная кислота, жидкий аммиак и другие грузы химической промышленности </t>
  </si>
  <si>
    <t>1.2.2</t>
  </si>
  <si>
    <t>Нефть и нефтепродукты </t>
  </si>
  <si>
    <t>1.2.3</t>
  </si>
  <si>
    <t>Растительное масло, животный жир, спирт и вино </t>
  </si>
  <si>
    <t>Типоразмер контейнера </t>
  </si>
  <si>
    <t>Максимальная масса,                тонн</t>
  </si>
  <si>
    <t>Внешнеторговые грузы</t>
  </si>
  <si>
    <t>Каботажные грузы</t>
  </si>
  <si>
    <t>1.3.1</t>
  </si>
  <si>
    <t>Трехтонный </t>
  </si>
  <si>
    <t>1.3.2</t>
  </si>
  <si>
    <t>Пятитонный </t>
  </si>
  <si>
    <t>1.3.3</t>
  </si>
  <si>
    <t>Десятифутовый (ISO-1D) </t>
  </si>
  <si>
    <t>Двадцатифутовый (ISO-1C) </t>
  </si>
  <si>
    <t>Тридцатифутовый (ISO-1B) </t>
  </si>
  <si>
    <t>Сорокафутовый (ISO-1A) </t>
  </si>
  <si>
    <t>Сорокапятифутовый (ISO-1A) и выше </t>
  </si>
  <si>
    <t xml:space="preserve">Примечание: </t>
  </si>
  <si>
    <t xml:space="preserve">За переработку  порожних универсальных контейнеров взимается плата  в размере 0,75 от ставки за переработку груженных контейнеров. </t>
  </si>
  <si>
    <t xml:space="preserve">За переработку груженных и порожних специальных контейнеров взимается плата  по аккордным ставкам, которые установлены для универсальных контейнеров соответствующей номинальной массы брутто. </t>
  </si>
  <si>
    <t>3</t>
  </si>
  <si>
    <t>4</t>
  </si>
  <si>
    <t>В аккордных ставках не учтено : расходы, связанные с доставкой автомобильным транспортом контейнеров с грузом на расположенные вне территории портов склады (или контейнерные площадки) владельцев груза, а также на возврат порожних контейнеров на склады портов, эти работы осуществляются портом по договоренности с владельцем груза с оплатой по свободным тарифам, которые действуют на автомобильном транспорте.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предприятий, которым принадлежат эти склады (площадки).</t>
  </si>
  <si>
    <t>Способ погрузки/выгрузки</t>
  </si>
  <si>
    <t>Расчетная величина</t>
  </si>
  <si>
    <t>1.4.1</t>
  </si>
  <si>
    <t>Накатной способ</t>
  </si>
  <si>
    <t>погрузка/выгрузка 1-й единицы колесной техники</t>
  </si>
  <si>
    <t>1.4.2</t>
  </si>
  <si>
    <t>Крановый способ</t>
  </si>
  <si>
    <t>В аккордных ставках не учтено: стоимость заправки (дозаправка) автомобилей топливом и смазочным маслом, систем охлаждения - охлаждающей жидкостью, а также подкачка колес. Плата  по таким услугам взимается дополнительно, по свободным тарифам. 
Стоимость фактически израсходованных на заправку (дозаправка) горюче-смазочных материалов и охлаждающей жидкости возмещается по действующим рыночным ценам с учетом ТЗР (транспортно- заготовительных расходов). Величина ТЗР к стоимости материальных ценностей составляет 14%.</t>
  </si>
  <si>
    <t>Наименование услуги</t>
  </si>
  <si>
    <t>Тариф</t>
  </si>
  <si>
    <t>Единицы измерения</t>
  </si>
  <si>
    <t>1.5.1</t>
  </si>
  <si>
    <t xml:space="preserve">Стоимость технологического перемещение груза (зерна или  зерновой продукции) с целью обеспечения качества  по письменному согласию клиента, для внешнеторговых грузов.  </t>
  </si>
  <si>
    <t>1-на тонна груза</t>
  </si>
  <si>
    <t>1.5.2</t>
  </si>
  <si>
    <t>Стоимость технологического перемещение груза( зерна или  зерновой продукции) с целью обеспечения качества груза по письменному согласию клиента, для каботажных грузов .</t>
  </si>
  <si>
    <t>Стоимость внутрискладского  перемещение груза (кроме зерна и зерновой продукции) по инициативе клиента</t>
  </si>
  <si>
    <t xml:space="preserve">Стоимость взвешивания одного транспортного средства (брутто+нетто) </t>
  </si>
  <si>
    <t>1-но транспортное средство</t>
  </si>
  <si>
    <t>Очистка территории перегрузочного комплекса от загрязняющих грузов</t>
  </si>
  <si>
    <t>Содействие в оформлении документов по экспортно-импортным грузам по инициативе грузовладельца</t>
  </si>
  <si>
    <t xml:space="preserve">1-на декларация </t>
  </si>
  <si>
    <t xml:space="preserve">         - в дни государственных праздников – 1,75.</t>
  </si>
  <si>
    <t>РАЗДЕЛ №2</t>
  </si>
  <si>
    <t>Хранение грузов</t>
  </si>
  <si>
    <t>Период</t>
  </si>
  <si>
    <t>2.1.1</t>
  </si>
  <si>
    <t>2.1.2</t>
  </si>
  <si>
    <t>2.1.3</t>
  </si>
  <si>
    <t>2.2.1</t>
  </si>
  <si>
    <t>2.2.3</t>
  </si>
  <si>
    <t>2.2.4</t>
  </si>
  <si>
    <t>Неполные сутки считаются как полные сутки.</t>
  </si>
  <si>
    <t xml:space="preserve">Предельный период хранения грузов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3-го периода.  </t>
  </si>
  <si>
    <t>Порт не несет ответственность за качество груза находящегося в сверх нормативный период хранения, свыше 91 суток</t>
  </si>
  <si>
    <t>2.3 Стоимость хранения  контейнеров по внешнеэкономической деятельности</t>
  </si>
  <si>
    <t>Контейнеры  по внешнеэкономической деятельности</t>
  </si>
  <si>
    <t>2.3.1</t>
  </si>
  <si>
    <t>2.3.2</t>
  </si>
  <si>
    <t>2.3.3</t>
  </si>
  <si>
    <t>2.4  Стоимость хранения  контейнеров по каботажным грузам</t>
  </si>
  <si>
    <t>Контейнеры по каботажными грузами</t>
  </si>
  <si>
    <t>Десятифутовый                     (ISO-1D) </t>
  </si>
  <si>
    <t>2.4.1</t>
  </si>
  <si>
    <t>2.4.2</t>
  </si>
  <si>
    <t>2.4.3</t>
  </si>
  <si>
    <t>Плата за хранение  порожних контейнеров взимается аналогично ставкам груженных контейнеров, с применением  коэффициента 0,8.</t>
  </si>
  <si>
    <t>5</t>
  </si>
  <si>
    <t>Порт не несет ответственность за качество груза находящегося в контейнерах.</t>
  </si>
  <si>
    <t>РАЗДЕЛ №3</t>
  </si>
  <si>
    <t>Плата за использование причалов и территории порта</t>
  </si>
  <si>
    <t>3.1  Плата за использование причалов для стоянки судов при выполнении грузовых операций</t>
  </si>
  <si>
    <t>Наименование</t>
  </si>
  <si>
    <t>3.1.1</t>
  </si>
  <si>
    <t>Суда загранплавания</t>
  </si>
  <si>
    <t xml:space="preserve"> за 1 т  валовой вместимости (Gt)</t>
  </si>
  <si>
    <t>Все причалы</t>
  </si>
  <si>
    <t>3.1.2</t>
  </si>
  <si>
    <t>Суда каботажного плавания</t>
  </si>
  <si>
    <t xml:space="preserve"> за 1 т валовой вместимости (Gt)</t>
  </si>
  <si>
    <t xml:space="preserve">Все причалы </t>
  </si>
  <si>
    <t>3.2.1</t>
  </si>
  <si>
    <t>3.2.2</t>
  </si>
  <si>
    <t>Все причалы за исключением                                                п. 3.2.1 ; 3.2.3</t>
  </si>
  <si>
    <t>3.2.3</t>
  </si>
  <si>
    <t>Время стоянки рассчитывается в сутках с момента постановки судна к причалу, при этом не полные сутки считаются сутками.</t>
  </si>
  <si>
    <t>Плата за использование причалов взимается с судна исходя из его длины- при стоянке лагом к причалу, или из  ширины- при стоянке кормой либо носом к причалу.</t>
  </si>
  <si>
    <t xml:space="preserve"> Значение длины или ширины судна определяются по мерительному свидетельству или документу его заменяющему.</t>
  </si>
  <si>
    <t>6</t>
  </si>
  <si>
    <t>С судов, ошвартованных вторым и последующим бортом к судну, стоящему у причала лагом, взимается 50%  расчетной стоимости оказания услуг по стоянке -  при условии подхода данного судна к причалу только для стоянки (т.е. без осуществления посадки-высадки пассажиров).</t>
  </si>
  <si>
    <t>3.3  Плата за использование  рейдового причала</t>
  </si>
  <si>
    <t>3.3.1</t>
  </si>
  <si>
    <t>за 1-ни сутки</t>
  </si>
  <si>
    <t>рейдовый причал</t>
  </si>
  <si>
    <t>3.3.2</t>
  </si>
  <si>
    <t>РАЗДЕЛ №4</t>
  </si>
  <si>
    <t>Плата за буксирные операции</t>
  </si>
  <si>
    <t>для каботажного плавания</t>
  </si>
  <si>
    <t>для внешнеторговой деятельности</t>
  </si>
  <si>
    <t>4.1.1</t>
  </si>
  <si>
    <t>4.1.2</t>
  </si>
  <si>
    <t>Перешвартовка</t>
  </si>
  <si>
    <t>Условный объём буксируемого судна рассчитывается как произведение трёх величин: длины, ширины и высоты борта судна (от киля до главной палубы), указанных в Мерительном свидетельстве судна или документе, его заменяющем, и округляется в большую сторону до целого знака.</t>
  </si>
  <si>
    <t>Стоимость буксирных операций не зависит от количества и мощности буксиров  и времени их использования.</t>
  </si>
  <si>
    <t>Стоимость буксирных услуг при перетяжке судна вдоль причала (без изменения № причала) рассчитывается по часовым тарифным ставкам Таблица 4.2</t>
  </si>
  <si>
    <t>Услуги буксиров при выполнении перетяжки судна вдоль причала на расстояние более длины судна, а также при перестановке судна в порту, оплачиваются как две швартовные операции.</t>
  </si>
  <si>
    <t>Наименование судна</t>
  </si>
  <si>
    <t>Стоимость, руб. за 1 час работы буксира</t>
  </si>
  <si>
    <t>4.2.1</t>
  </si>
  <si>
    <t>Стоимость 1-го часа работы буксира                                мощностью 2500 л.с. / 1838кВт</t>
  </si>
  <si>
    <t>4.2.2</t>
  </si>
  <si>
    <t>Стоимость 1-го часа работы буксира                               мощностью 1600 л.с. / 1177кВт</t>
  </si>
  <si>
    <t>4.2.3</t>
  </si>
  <si>
    <t>Стоимость 1-го часа работы буксира                              мощностью 900-1200 л.с. / 662-882 кВт</t>
  </si>
  <si>
    <t>4.2.4</t>
  </si>
  <si>
    <t>Стоимость 1-го часа работы буксира                                 мощностью 315 л.с. / 232кВт</t>
  </si>
  <si>
    <t xml:space="preserve">К установленным Сборником ставкам плат за буксирные, швартовные, услуги по предоставлению разъездных судов, бункеровке судов топливом применяются следующие коэффициенты: </t>
  </si>
  <si>
    <t>б). в  дни государственных праздников - 1,75.</t>
  </si>
  <si>
    <t xml:space="preserve">2.1 </t>
  </si>
  <si>
    <t>Размер повышения применяется только в части стоимости услуг, которая соответствует фактической длительности услуги в сверхурочное время. В дисбурсментском счете выполняется детальный расчет стоимости услуг с указанием фактической стоимости без надбавки, стоимости надбавок с указанием коэффициента.</t>
  </si>
  <si>
    <t>При этом расчет сумм надбавки выполняется по формуле:</t>
  </si>
  <si>
    <t xml:space="preserve">Н = С * Пн * (Т1 / Т2), </t>
  </si>
  <si>
    <t xml:space="preserve"> где</t>
  </si>
  <si>
    <t>Н  - сумма надбавки;</t>
  </si>
  <si>
    <t>С - сумма платы по тарифу без учета повышения;</t>
  </si>
  <si>
    <t>Пн - коэффициент повышения;</t>
  </si>
  <si>
    <t xml:space="preserve">Т1 - фактическая продолжительность услуги в праздничные дни и </t>
  </si>
  <si>
    <t xml:space="preserve">в рабочие дни (ночное время); </t>
  </si>
  <si>
    <t>Т2 - фактическая продолжительность услуги.</t>
  </si>
  <si>
    <t>2.2</t>
  </si>
  <si>
    <t xml:space="preserve"> Началом работы судна считается время запуска главного двигателя для выполнения работ, а окончанием - швартовка у причала места стоянки. </t>
  </si>
  <si>
    <t xml:space="preserve">Стоимость, руб.
 за одни сутки работы буксира </t>
  </si>
  <si>
    <t>4.3.1</t>
  </si>
  <si>
    <t>Стоимость одних суток работы буксира                                мощностью  1200 л.с. / 882 кВт</t>
  </si>
  <si>
    <t>4.3.2</t>
  </si>
  <si>
    <t>Стоимость одних суток работы буксира                                мощностью 315 л.с. / 232 кВт</t>
  </si>
  <si>
    <t>4.3.3</t>
  </si>
  <si>
    <t>Стоимость одних суток работы буксира                                мощностью 1600 л.с. / 1177 кВт</t>
  </si>
  <si>
    <t>При расчёте стоимости услуг неполные сутки округляются до полных.</t>
  </si>
  <si>
    <t>Стоимость работы буксира без учёта топлива</t>
  </si>
  <si>
    <t>РАЗДЕЛ № 5</t>
  </si>
  <si>
    <t>Плата за экологические услуги, оказываемые судами вспомогательного флота</t>
  </si>
  <si>
    <t xml:space="preserve">5.1. Плата за использование нефтемусоросборщиков и сборщиков льяльных вод </t>
  </si>
  <si>
    <t>№ прейску-ранта</t>
  </si>
  <si>
    <t>Стоимость за 1 час работы судна (руб.)</t>
  </si>
  <si>
    <t>в режиме перехода</t>
  </si>
  <si>
    <t>в режиме приёма</t>
  </si>
  <si>
    <t>5.1.1</t>
  </si>
  <si>
    <t>"НМС-11", "НМС-36", "МНМС-33", "МНМС-97"</t>
  </si>
  <si>
    <t>5.1.2</t>
  </si>
  <si>
    <t>СЛВ "Фауна", "Мидия", "ПС-379"</t>
  </si>
  <si>
    <t>При расчете стоимости услуг по часовым ставкам время работы НМС, МНМС, СЛВ и ПС:                                                                                              1.1.  в режиме перехода округляется в сторону увеличения:     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более 0,5 часа - за 1 час,</t>
  </si>
  <si>
    <t>1.2.  в режиме приема учитывается по факту.</t>
  </si>
  <si>
    <t>К установленным Сборником ставкам плат за использование нефтемусоросборщиков и сборщиков льяльных вод применяются следующие коэффициенты:                                                                                                                                                                                                                                           за услуги, оказанные с 06час.00 мин. до 22 час.00 мин. в  дни государственных праздников, применяется повышающий коэффициент - 1,5.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за услуги, оказанные в ночное время с 22 час.00 мин. до 06 час.00 мин (Согласно ст.  96 ТК РФ):</t>
  </si>
  <si>
    <t>5.2. Плата за утилизацию отходов с судов</t>
  </si>
  <si>
    <t>5.2.1</t>
  </si>
  <si>
    <t xml:space="preserve">Стоимость утилизации (сдача) бытового мусора (с использованием плавсредств)                                                     </t>
  </si>
  <si>
    <t>5.2.2</t>
  </si>
  <si>
    <t xml:space="preserve">Стоимость утилизации (сдача) бытового мусора с берега (без использования плавсредств)                                                                                                       </t>
  </si>
  <si>
    <t>5.2.3</t>
  </si>
  <si>
    <t xml:space="preserve">Стоимость утилизации (сдача) сточно-фекальных вод                                          </t>
  </si>
  <si>
    <t>5.2.4</t>
  </si>
  <si>
    <t xml:space="preserve">Стоимость утилизации (сдача) льяльных (замазученных) вод                                                                                      </t>
  </si>
  <si>
    <r>
      <rPr>
        <b/>
        <u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</t>
    </r>
  </si>
  <si>
    <t xml:space="preserve">Стоимость экологических услуг для судов, освобожденных от оплаты экологического сбора, складывается из:                                                                         </t>
  </si>
  <si>
    <t>a) стоимости фактически затраченного времени плавсредств в режиме перехода;</t>
  </si>
  <si>
    <t>б) стоимости фактически затраченного времени плавсредств в режиме приема;</t>
  </si>
  <si>
    <t>в) стоимости утилизации принятого количества отходов.</t>
  </si>
  <si>
    <t>5.3. Услуги по постановке и снятию бонового заграждения</t>
  </si>
  <si>
    <t>Стоимость (руб.)</t>
  </si>
  <si>
    <t>5.3.1</t>
  </si>
  <si>
    <t>Постановка и снятие бонового заграждения одного комплекта (30секций, 168 п.м)</t>
  </si>
  <si>
    <t>5.3.2</t>
  </si>
  <si>
    <t>Постановка и снятие одной секции бонового заграждения  (5,6 п.м.)</t>
  </si>
  <si>
    <t>5.4.1</t>
  </si>
  <si>
    <t>Стоимость услуги  по очистке акватории от бытового мусора</t>
  </si>
  <si>
    <t xml:space="preserve">1 час </t>
  </si>
  <si>
    <t>5.4.2</t>
  </si>
  <si>
    <t>Стоимость услуги  по сбору плавающих нефтепродуктов</t>
  </si>
  <si>
    <t xml:space="preserve">1 тонна </t>
  </si>
  <si>
    <t>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 собранных нефтепродуктов.</t>
  </si>
  <si>
    <t>РАЗДЕЛ № 6</t>
  </si>
  <si>
    <t>Плата за услуги машин и механизмов</t>
  </si>
  <si>
    <t>6.1  Грузоподъёмное оборудование</t>
  </si>
  <si>
    <t>Наименование механизма</t>
  </si>
  <si>
    <t>6.1.1</t>
  </si>
  <si>
    <t xml:space="preserve">Стоимость 1-го часа работы Портального крана "Альбатрос" </t>
  </si>
  <si>
    <t>6.1.2</t>
  </si>
  <si>
    <t>Стоимость 1-го часа работы Портального крана  "Ганс"</t>
  </si>
  <si>
    <t>6.1.3</t>
  </si>
  <si>
    <t>Стоимость 1-го часа работы Портального крана  "Форель"</t>
  </si>
  <si>
    <t>6.1.4</t>
  </si>
  <si>
    <t xml:space="preserve">Стоимость 1-го часа работы Портального крана   КПП-10/12.5 </t>
  </si>
  <si>
    <t>6.1.5</t>
  </si>
  <si>
    <t>Стоимость 1-го часа работы Крана козлового КС-50-42В №28</t>
  </si>
  <si>
    <t>6.1.6</t>
  </si>
  <si>
    <t>Стоимость 1-го часа работы  Крана РДК -160-1</t>
  </si>
  <si>
    <t>6.1.7</t>
  </si>
  <si>
    <t>Стоимость 1-го часа работы  Крана РДК -160-3</t>
  </si>
  <si>
    <t>6.1.8</t>
  </si>
  <si>
    <t>Стоимость 1-го часа работы  Крана РДК -250-2</t>
  </si>
  <si>
    <t>6.2  Внутрипортовая механизация</t>
  </si>
  <si>
    <t>6.2.1</t>
  </si>
  <si>
    <t xml:space="preserve">Стоимость 1-го часа работы Автопогрузчика KOMATSU FD-160 г/п 16 т </t>
  </si>
  <si>
    <t>6.2.2</t>
  </si>
  <si>
    <t>Стоимость 1-го часа работы Автопогрузчика KOMATSU FD-40 г/п 4 т</t>
  </si>
  <si>
    <t>6.2.3</t>
  </si>
  <si>
    <t>Стоимость 1-го часа работы Автопогрузчика KOMATSU FD-80 г/п 8 т</t>
  </si>
  <si>
    <t>6.2.4</t>
  </si>
  <si>
    <t>Стоимость 1-го часа работы погрузчика вилочного Kalmar DCD-200 г/п 20 т</t>
  </si>
  <si>
    <t>6.2.5</t>
  </si>
  <si>
    <t>Стоимость 1-го часа работы Автопогрузчика STILL R70-35 г/п 3,5 т</t>
  </si>
  <si>
    <t>6.2.6</t>
  </si>
  <si>
    <t>Стоимость 1-го часа работы Автопогрузчика STILL R70-60 г/п 6 т</t>
  </si>
  <si>
    <t>6.2.7</t>
  </si>
  <si>
    <t>Стоимость 1-го часа работы Автопогрузчика STILL R70-80 г/п 8 т</t>
  </si>
  <si>
    <t>6.2.8</t>
  </si>
  <si>
    <t>Стоимость 1-го часа работы погрузчика  FOTON (ковшовый)</t>
  </si>
  <si>
    <t>6.2.9</t>
  </si>
  <si>
    <t>Стоимость 1-го часа работы тягача с гузнеком TERBERG</t>
  </si>
  <si>
    <t>6.2.10</t>
  </si>
  <si>
    <t>Стоимость 1-го часа работы электрокара</t>
  </si>
  <si>
    <t>6.2.11</t>
  </si>
  <si>
    <t>Стоимость 1-го часа работы Электропогрузчика SHINKO г/п 1 т</t>
  </si>
  <si>
    <t>6.2.12</t>
  </si>
  <si>
    <t>Стоимость 1-го часа работы Электропогрузчика STILL R20-16 г/п 1,6 т</t>
  </si>
  <si>
    <t>6.2.13</t>
  </si>
  <si>
    <t>Стоимость 1-го часа работы Электропогрузчика STILL R20-20 г/п 2 т</t>
  </si>
  <si>
    <t>6.2.14</t>
  </si>
  <si>
    <t>Стоимость 1-го часа работы Электропогрузчика STILL RX 20-16P г/п 1,6 т</t>
  </si>
  <si>
    <t>6.2.15</t>
  </si>
  <si>
    <t>Стоимость 1-го часа работы Электропогрузчика STILL RX 20-20P г/п 2 т</t>
  </si>
  <si>
    <t>6.3  Грузовой автотранспорт</t>
  </si>
  <si>
    <t>6.3.1</t>
  </si>
  <si>
    <t>Стоимость 1-го часа работы Автобуса ГАЗ-4301</t>
  </si>
  <si>
    <t>6.3.2</t>
  </si>
  <si>
    <t>Стоимость 1-го часа работы Автокрана КС-3577                   (МАЗ 5334)</t>
  </si>
  <si>
    <t>6.3.3</t>
  </si>
  <si>
    <t>Стоимость 1-го часа работы Автокран КС-55713-1 (КАМАЗ 55111)</t>
  </si>
  <si>
    <t>6.3.4</t>
  </si>
  <si>
    <t>Стоимость 1-го часа работы Автомобиля ГАЗ-4301 дизель</t>
  </si>
  <si>
    <t>6.3.5</t>
  </si>
  <si>
    <t>Стоимость 1-го часа работы Автомобиль ЗИЛ-5301АО</t>
  </si>
  <si>
    <t>6.3.6</t>
  </si>
  <si>
    <t>Стоимость 1-го часа работы Автомобиля  МАЗ 503"А"</t>
  </si>
  <si>
    <t>6.3.7</t>
  </si>
  <si>
    <t>Стоимость 1-го часа работы Автомобиля МАЗ 555102-2123</t>
  </si>
  <si>
    <t>6.3.8</t>
  </si>
  <si>
    <t>Стоимость 1-го часа работы Машины поливомоечной КО-713-01</t>
  </si>
  <si>
    <t>6.3.9</t>
  </si>
  <si>
    <t>Стоимость 1-го часа работы самосвала  ГАЗ САЗ 4309</t>
  </si>
  <si>
    <t>6.3.10</t>
  </si>
  <si>
    <t>Стоимость 1-го часа работы трактора Т-40 АИ</t>
  </si>
  <si>
    <t>6.3.11</t>
  </si>
  <si>
    <t>Стоимость 1-го часа работы Экскаватора ЭО-2629</t>
  </si>
  <si>
    <t>6.3.12</t>
  </si>
  <si>
    <t>Стоимость 1-го часа работы   Бульдозера  Д-271</t>
  </si>
  <si>
    <t>6.3.13</t>
  </si>
  <si>
    <t>Стоимость 1-го часа работы   Бульдозера  ТС-10</t>
  </si>
  <si>
    <t>6.3.14</t>
  </si>
  <si>
    <t>Стоимость 1-го часа работы   Автопогрузчика                 BobCat S - 130</t>
  </si>
  <si>
    <t>6.3.15</t>
  </si>
  <si>
    <t>Стоимость 1-го часа работы автопогрузчика  Балканкар</t>
  </si>
  <si>
    <t>6.3.16</t>
  </si>
  <si>
    <t>Стоимость 1-го часа работы Мини погрузчика                New Holand L 170</t>
  </si>
  <si>
    <t>6.3.17</t>
  </si>
  <si>
    <t>Стоимость 1-го часа работы  погрузчика   фронтального на тракторе</t>
  </si>
  <si>
    <t>6.4   Легковой автотранспорт</t>
  </si>
  <si>
    <t>6.4.1</t>
  </si>
  <si>
    <t>Стоимость 1-го часа работы Автомобиля DADI Smoothing 2,8 пикап-В 10501222</t>
  </si>
  <si>
    <t>руб.</t>
  </si>
  <si>
    <t>6.4.2</t>
  </si>
  <si>
    <t>Стоимость 1-го часа работы  автомобиля Ford MONDEO</t>
  </si>
  <si>
    <t>6.4.3</t>
  </si>
  <si>
    <t>Стоимость 1-го часа работы  автомобиля Mercedes-Benz V 280</t>
  </si>
  <si>
    <t>6.4.4</t>
  </si>
  <si>
    <t>Стоимость 1-го часа работы  автомобиля Mitsubishi Outlander 2,0 легковой универсал-В 10500956</t>
  </si>
  <si>
    <t>6.4.5</t>
  </si>
  <si>
    <t>Стоимость 1-го часа работы  автомобиля   Nubira</t>
  </si>
  <si>
    <t>6.4.6</t>
  </si>
  <si>
    <t>Стоимость 1-го часа работы  автомобиля    Toyota Camry 3.0 AT</t>
  </si>
  <si>
    <t>6.4.7</t>
  </si>
  <si>
    <t>Стоимость 1-го часа работы  автомобиля    Toyota Carina E</t>
  </si>
  <si>
    <t>6.4.8</t>
  </si>
  <si>
    <t>Стоимость 1-го часа работы  автомобиля  Toyota Land Cruiser</t>
  </si>
  <si>
    <t>6.4.9</t>
  </si>
  <si>
    <t>Стоимость 1-го часа работы  автомобиля   ГАЗ 2705-34 грузопассажирский-В 10500988</t>
  </si>
  <si>
    <t>6.4.10</t>
  </si>
  <si>
    <t>Стоимость 1-го часа работы автомобиля    ГАЗ 33023-14 бортовой малотоннажный-В 10500901</t>
  </si>
  <si>
    <t>6.4.11</t>
  </si>
  <si>
    <t>Стоимость 1-го часа работы  автомобиля     ГАЗ-2410 Волга</t>
  </si>
  <si>
    <t>6.4.12</t>
  </si>
  <si>
    <t>Стоимость 1-го часа работы  автомобиля     ГАЗ-2411 Волга</t>
  </si>
  <si>
    <t>6.4.13</t>
  </si>
  <si>
    <t>Стоимость 1-го часа работы  автомобиля     ГАЗ-33021</t>
  </si>
  <si>
    <t>6.4.14</t>
  </si>
  <si>
    <t>Стоимость 1-го часа работы  автомобиля    НИВА ВАЗ 2121 л</t>
  </si>
  <si>
    <t>6.4.15</t>
  </si>
  <si>
    <t>Стоимость 1-го часа работы  автомобиля   РАФ /микроавтобус/ 2203-06-01</t>
  </si>
  <si>
    <t>6.4.16</t>
  </si>
  <si>
    <t>Стоимость 1-го часа работы  Микроавтобуса ГАЗЕЛЬ ГАЗ-32213</t>
  </si>
  <si>
    <t>6.4.17</t>
  </si>
  <si>
    <t>Стоимость 1-го часа работы  Микроавтобуса  Тойота-ХайЭйс</t>
  </si>
  <si>
    <t>6.4.18</t>
  </si>
  <si>
    <t>Стоимость 1-го часа работы  Микроавтобуса ФОРД</t>
  </si>
  <si>
    <t>6.4.19</t>
  </si>
  <si>
    <t>Стоимость 1-го часа работы   Skoda OCTAVIA</t>
  </si>
  <si>
    <t xml:space="preserve">6.5  Дополнительная стоимость 1-го км сверхнормативного пробега </t>
  </si>
  <si>
    <t>Грузовой транспорт</t>
  </si>
  <si>
    <t>Легковой транспорт</t>
  </si>
  <si>
    <t>6.5.1</t>
  </si>
  <si>
    <t>за каждый километр сверхнормативного пробега (руб.)</t>
  </si>
  <si>
    <t xml:space="preserve">Примечание : </t>
  </si>
  <si>
    <t>1. Расчет стоимости на услуги автотранспортных средств предусматривает законодательную норму рабочего времени -  40 часовая рабочая неделя и норму пробега не более 200 км.</t>
  </si>
  <si>
    <t>2. В случае превышения нормы пробега (свыше 200 км), взимается дополнительная оплата  за каждый сверхнормативный километр пробега (Таблица 6.5).</t>
  </si>
  <si>
    <t xml:space="preserve">РАЗДЕЛ №7 </t>
  </si>
  <si>
    <t xml:space="preserve">7.1  Услуги по предоставлению разъездных судов </t>
  </si>
  <si>
    <t>Стоимость за 1 час работы механизма  (руб.) без НДС</t>
  </si>
  <si>
    <t>Стоимость за 1 час работы механизма  (руб.) с НДС</t>
  </si>
  <si>
    <t>7.1.1</t>
  </si>
  <si>
    <t>Стоимость 1-го часа работы пассажирского катера типа "Молодёжный"</t>
  </si>
  <si>
    <t>7.1.2</t>
  </si>
  <si>
    <t>Стоимость 1-го часа работы ПК "Тамань"</t>
  </si>
  <si>
    <t>7.1.3</t>
  </si>
  <si>
    <t xml:space="preserve">К установленным Сборником ставкам плат за услуги по предоставлению разъездных судов, бункеровке судов топливом применяются следующие коэффициенты: </t>
  </si>
  <si>
    <t xml:space="preserve">Размер повышения применяется только в части стоимости услуг, которая соответствует фактической длительности услуги в сверхурочное время. </t>
  </si>
  <si>
    <t xml:space="preserve">Т1 - фактическая продолжительность услуги в  праздничные дни и </t>
  </si>
  <si>
    <t xml:space="preserve">7.2  Стоимость дополнительных услуг по перевозке пассажиров </t>
  </si>
  <si>
    <t>Период работы</t>
  </si>
  <si>
    <t>Стоимость (руб.)  без НДС</t>
  </si>
  <si>
    <t>Стоимость (руб.)  с НДС</t>
  </si>
  <si>
    <t>7.2.1</t>
  </si>
  <si>
    <t>Стоимость проезда 1-го пассажира ночным коммерческим рейсом "Графская пристань-Северная сторона"</t>
  </si>
  <si>
    <t>7.2.2</t>
  </si>
  <si>
    <t>Стоимость перевозки 1-го пассажира на пассажирских катерах ГУПГС "Севастопольский морской порт"( для юридических лиц, заключивших договор о пассажироперевозках)</t>
  </si>
  <si>
    <t>период работы катера</t>
  </si>
  <si>
    <t>РАЗДЕЛ №8</t>
  </si>
  <si>
    <t>8.1 Плата за услуги  по подключению к передаточным системам во время стоянки судна</t>
  </si>
  <si>
    <t>Наименование услуг</t>
  </si>
  <si>
    <t>Суда внешнеторговой деятельности</t>
  </si>
  <si>
    <t>8.1.1</t>
  </si>
  <si>
    <t>Стоимость услуг по подключению к электрическим передаточным системам в период стоянки судна</t>
  </si>
  <si>
    <t>1 кВт*ч</t>
  </si>
  <si>
    <t>8.1.2</t>
  </si>
  <si>
    <t>Стоимость услуг по подключению к  передаточным системам воды в период стоянки судна (бункеровка водой) ГТ " Камышовая"</t>
  </si>
  <si>
    <t>1 тонна</t>
  </si>
  <si>
    <t>8.1.3</t>
  </si>
  <si>
    <t>Стоимость услуг по подключению к  передаточным системам воды в период стоянки судна (бункеровка водой) (кроме ГТ "Камышовая")</t>
  </si>
  <si>
    <t>Стоимость ресурсов:  электроэнергии, воды, ГСМ, возмещается отдельно по ценам закупок.</t>
  </si>
  <si>
    <t>РАЗДЕЛ № 9</t>
  </si>
  <si>
    <t>Пассажирский автотранспорт</t>
  </si>
  <si>
    <t>9.1.1</t>
  </si>
  <si>
    <t xml:space="preserve">микроавтобус     </t>
  </si>
  <si>
    <t>9.1.2</t>
  </si>
  <si>
    <t xml:space="preserve">автобус    </t>
  </si>
  <si>
    <t>Грузовой автотранспорт грузоподъемностью</t>
  </si>
  <si>
    <t>9.1.3</t>
  </si>
  <si>
    <t>до 10 тонн</t>
  </si>
  <si>
    <t>9.1.4</t>
  </si>
  <si>
    <t>9.1.5</t>
  </si>
  <si>
    <t>9.1.6</t>
  </si>
  <si>
    <t>свыше  10 тонн</t>
  </si>
  <si>
    <t>9.1.7</t>
  </si>
  <si>
    <t>9.1.8</t>
  </si>
  <si>
    <t>9.1.9</t>
  </si>
  <si>
    <t xml:space="preserve">свыше 20 тонн </t>
  </si>
  <si>
    <t>9.1.10</t>
  </si>
  <si>
    <t>9.1.11</t>
  </si>
  <si>
    <t>9.1.14</t>
  </si>
  <si>
    <t>свыше 30 тонн</t>
  </si>
  <si>
    <t>9.1.15</t>
  </si>
  <si>
    <t>9.1.16</t>
  </si>
  <si>
    <t>специализированная техника до 10 тонн</t>
  </si>
  <si>
    <t>9.1.17</t>
  </si>
  <si>
    <t>Легковой автотранспорт</t>
  </si>
  <si>
    <t>9.1.19</t>
  </si>
  <si>
    <t>9.1.20</t>
  </si>
  <si>
    <t>9.1.21</t>
  </si>
  <si>
    <t>9.1.22</t>
  </si>
  <si>
    <t>9.1.23</t>
  </si>
  <si>
    <t>9.1.24</t>
  </si>
  <si>
    <t>Расчет за  транспортное средств с прицепом принимать, как  2-е единицы (за исключением тягача с прицепом)</t>
  </si>
  <si>
    <t>РАЗДЕЛ 10</t>
  </si>
  <si>
    <t>10.1 Прочие услуги</t>
  </si>
  <si>
    <t>Вызов представителя энергохозяйства порта</t>
  </si>
  <si>
    <t>10.1.1</t>
  </si>
  <si>
    <t>для приема схемы учета (для первичного подключения)</t>
  </si>
  <si>
    <t>час</t>
  </si>
  <si>
    <t>10.1.2</t>
  </si>
  <si>
    <t>для обследования схемы учета (для повторного подключения)</t>
  </si>
  <si>
    <t>10.1.3</t>
  </si>
  <si>
    <t>Услуги Электролаборатории</t>
  </si>
  <si>
    <t>10.1.4</t>
  </si>
  <si>
    <t xml:space="preserve">за 1 куб.м </t>
  </si>
  <si>
    <t>Размещение рекламной (информации) продукции внутри плавсредств за 1 ед. в месяц (без НДС)</t>
  </si>
  <si>
    <t>до 50 единиц включительно</t>
  </si>
  <si>
    <t xml:space="preserve">Свыше 100 единиц </t>
  </si>
  <si>
    <t>10.1.5</t>
  </si>
  <si>
    <t>Размещение рекламной (информации) продукции размером  до 0,1 кв. м.</t>
  </si>
  <si>
    <t>10.1.6</t>
  </si>
  <si>
    <t>Размещение рекламной (информации) продукции размером  свыше 0,1 кв. м.</t>
  </si>
  <si>
    <t xml:space="preserve">Информационно-справочное  обслуживание </t>
  </si>
  <si>
    <t>10.1.7</t>
  </si>
  <si>
    <t>военного судна под иностранным флагом, круизного  судна, яхты, пассажирского судна любого типа (причал №143)</t>
  </si>
  <si>
    <t>за 1 судозаход</t>
  </si>
  <si>
    <t xml:space="preserve">Посадка, высадка или транзит  пассажиров  на причале  №143 </t>
  </si>
  <si>
    <t>10.1.8</t>
  </si>
  <si>
    <t xml:space="preserve">для  судов  под  национальным  флагом       </t>
  </si>
  <si>
    <t xml:space="preserve"> с 1-го пассажира за 1 операцию      </t>
  </si>
  <si>
    <t>10.1.9</t>
  </si>
  <si>
    <t>10.1.10</t>
  </si>
  <si>
    <t>Кассовое обслуживание пассажиров на Морском вокзале порта</t>
  </si>
  <si>
    <t xml:space="preserve">за один билет </t>
  </si>
  <si>
    <t>10.1.11</t>
  </si>
  <si>
    <t>Хранение багажа в камере хранения морского вокзала порта</t>
  </si>
  <si>
    <t>1 место в течение суток</t>
  </si>
  <si>
    <t>10.1.12</t>
  </si>
  <si>
    <t xml:space="preserve">Ограждение релингами  для обеспечения праздничных и других мероприятий   </t>
  </si>
  <si>
    <t>1-н релинг в сутки</t>
  </si>
  <si>
    <t>10.1.13</t>
  </si>
  <si>
    <t>Услуги по предоставлению доступа к кабельной канализации связи и локальной сети</t>
  </si>
  <si>
    <t>1-н  п.метр  в месяц</t>
  </si>
  <si>
    <t>10.1.14</t>
  </si>
  <si>
    <t>Ксероксная копия</t>
  </si>
  <si>
    <t>1-н лист (одностороннее)</t>
  </si>
  <si>
    <t>10.1.15</t>
  </si>
  <si>
    <t>Факсимильное сообщение</t>
  </si>
  <si>
    <t>10.1.16</t>
  </si>
  <si>
    <t>Услуги механизатора (докера-механизатора) комплексной бригады на погрузочно-разгрузочных работах</t>
  </si>
  <si>
    <t>1 чел*час</t>
  </si>
  <si>
    <t>10.1.17</t>
  </si>
  <si>
    <t>Услуги слесаря по ремонту и обслуживанию перегрузочных машин</t>
  </si>
  <si>
    <t>10.1.18</t>
  </si>
  <si>
    <t xml:space="preserve">Услуги электромонтера по ремонту и обслуживанию электрооборудования </t>
  </si>
  <si>
    <t>10.1.19</t>
  </si>
  <si>
    <t>Услуги слесаря-сантехника</t>
  </si>
  <si>
    <t>10.1.20</t>
  </si>
  <si>
    <t>до 20 человек  до 18.00 часов</t>
  </si>
  <si>
    <t>1 час</t>
  </si>
  <si>
    <t>10.1.21</t>
  </si>
  <si>
    <t>до 20 человек  после 18.00 часов</t>
  </si>
  <si>
    <t>10.1.22</t>
  </si>
  <si>
    <t>свыше 20 человек до 18.00 часов</t>
  </si>
  <si>
    <t>10.1.23</t>
  </si>
  <si>
    <t>свыше 20 человек после 18.00 часов</t>
  </si>
  <si>
    <t>Гидрографические работы</t>
  </si>
  <si>
    <t>10.1.24</t>
  </si>
  <si>
    <t>Стоимость 1 часа работы гидрографического катера "Гидрограф-1"</t>
  </si>
  <si>
    <t>10.1.25</t>
  </si>
  <si>
    <t>Стоимость 1 часа работы маломерного судна  "Гидрограф-2"</t>
  </si>
  <si>
    <t>1час</t>
  </si>
  <si>
    <t>10.1.26</t>
  </si>
  <si>
    <t>Стоимость 1 часа работы маломерного судна  "Гидрограф-4"</t>
  </si>
  <si>
    <t>10.1.27</t>
  </si>
  <si>
    <t>Стоимость работы специалиста с оборудованием для выполнения гидрографических работ</t>
  </si>
  <si>
    <t>10.1.28</t>
  </si>
  <si>
    <t>Стоимость стирки белья</t>
  </si>
  <si>
    <t>1 кг</t>
  </si>
  <si>
    <t>РАЗДЕЛ 11</t>
  </si>
  <si>
    <t>Докование</t>
  </si>
  <si>
    <t>11.1.1</t>
  </si>
  <si>
    <t>Первый и последний день в доке ( за 1 судно)</t>
  </si>
  <si>
    <t>сут.</t>
  </si>
  <si>
    <t>При заходе 1 судна</t>
  </si>
  <si>
    <t>При заходе 2 судов</t>
  </si>
  <si>
    <t>При заходе 3 и более судов</t>
  </si>
  <si>
    <t>11.1.2</t>
  </si>
  <si>
    <t>Промежуточные дни в доке ( за 1 судно)</t>
  </si>
  <si>
    <t>11.1.3</t>
  </si>
  <si>
    <t>Пожарная магистраль: подключение/отключение</t>
  </si>
  <si>
    <t>2 процедуры</t>
  </si>
  <si>
    <t>11.1.4</t>
  </si>
  <si>
    <t>Пожарная магистраль : эксплуатация</t>
  </si>
  <si>
    <t>11.1.5</t>
  </si>
  <si>
    <t>Электроэнергия: подключение/отключение</t>
  </si>
  <si>
    <t>11.1.6</t>
  </si>
  <si>
    <t>Пресная вода: подключение/отключение</t>
  </si>
  <si>
    <t>сутки</t>
  </si>
  <si>
    <t>7 суток</t>
  </si>
  <si>
    <t>30 суток</t>
  </si>
  <si>
    <t>1-на тонна груза ( для тарно-штучных грузов)</t>
  </si>
  <si>
    <t>Стоимость использования инфраструктуры порта автотранспортом</t>
  </si>
  <si>
    <t>Услуги по ручной уборке причала № 143 в весенне-летний сезон</t>
  </si>
  <si>
    <t>10.1.29</t>
  </si>
  <si>
    <t>7</t>
  </si>
  <si>
    <t>9.2.1.</t>
  </si>
  <si>
    <t>2,4</t>
  </si>
  <si>
    <t>Технологическое использование 1м2 складской/причальной площади порта для размещения производственных средств клиентов, участвующих в процессе по перевалке грузов</t>
  </si>
  <si>
    <t>тариф(руб.)</t>
  </si>
  <si>
    <t xml:space="preserve">Примечание </t>
  </si>
  <si>
    <t>руб. за1м2 площади в сутки</t>
  </si>
  <si>
    <t>причалы-по территориальному признаку перевалки грузов</t>
  </si>
  <si>
    <t>9.2.3</t>
  </si>
  <si>
    <t>9.2.2</t>
  </si>
  <si>
    <t>3,39</t>
  </si>
  <si>
    <t>При проведение ремонтных работ силами судовладельцев на плавсредстве стоящем у причала за ширину используемой площади принимать величину равную 2,5м2, за длину- длину судна.</t>
  </si>
  <si>
    <t>10.2 Обслуживание маломерных судов</t>
  </si>
  <si>
    <t xml:space="preserve">Наименование услуги </t>
  </si>
  <si>
    <t>Единица измерения</t>
  </si>
  <si>
    <t>10.2.1</t>
  </si>
  <si>
    <t>одно судно в месяц</t>
  </si>
  <si>
    <r>
      <t>За услуги швартовной команды , оказанные в дневное время с 06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до 22</t>
    </r>
    <r>
      <rPr>
        <vertAlign val="superscript"/>
        <sz val="10"/>
        <color indexed="8"/>
        <rFont val="Arial"/>
        <family val="2"/>
        <charset val="204"/>
      </rPr>
      <t xml:space="preserve"> 00</t>
    </r>
    <r>
      <rPr>
        <sz val="10"/>
        <color indexed="8"/>
        <rFont val="Arial"/>
        <family val="2"/>
        <charset val="204"/>
      </rPr>
      <t>часов:  в дни государственных праздников, применяется повышающий коэффициент  – 1,50</t>
    </r>
  </si>
  <si>
    <r>
      <t>За услуги швартовной команды, оказанные в ночное время с 22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до 24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и с 00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 xml:space="preserve"> до 06</t>
    </r>
    <r>
      <rPr>
        <vertAlign val="superscript"/>
        <sz val="10"/>
        <color indexed="8"/>
        <rFont val="Arial"/>
        <family val="2"/>
        <charset val="204"/>
      </rPr>
      <t>00</t>
    </r>
    <r>
      <rPr>
        <sz val="10"/>
        <color indexed="8"/>
        <rFont val="Arial"/>
        <family val="2"/>
        <charset val="204"/>
      </rPr>
      <t>часов :</t>
    </r>
  </si>
  <si>
    <t>9.2.4</t>
  </si>
  <si>
    <t>Плата за использование открытой площадки для временного хранения материалов, размещения оборудования и некапитальных объектов Заказчика</t>
  </si>
  <si>
    <t>руб. за1м2 площади в месяц</t>
  </si>
  <si>
    <t>На территории прилегающей к 52 причалу</t>
  </si>
  <si>
    <t>За исключением территории, прилегающей к 52 причалу</t>
  </si>
  <si>
    <t>9.2 Плата за оказание услуг по использованию инфраструктуры Порта сторонними организациями.</t>
  </si>
  <si>
    <t>4.3   Плата за использование буксиров порта при проведении буксирных операций, не связанных с выполнением судном грузовых операций (вне акватории Севастопольского морского порта)</t>
  </si>
  <si>
    <t>4.2   Плата за использование буксиров порта при проведении буксирных операций, не связанных с выполнением судном грузовых операций ( в пределах акватории Севастопольского морского порта)</t>
  </si>
  <si>
    <t>При расчете стоимости услуг по часовым ставкам общее время работы буксира округляется в сторону увеличения:                                                                                                                                                                                     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</si>
  <si>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 за услуги, оказанные с 06час.00 мин. до 22 час.00 мин. в  дни государственных праздников, применяется повышающий коэффициент - 1,5.</t>
  </si>
  <si>
    <t xml:space="preserve"> за услуги, оказанные в ночное время с 22 час.00 мин. до 06 час.00 мин (Согласно ст.  96 ТК РФ):</t>
  </si>
  <si>
    <t>Приложение № 3</t>
  </si>
  <si>
    <t>Стоимость,  за 1м.куб. условного объема (руб.)</t>
  </si>
  <si>
    <t xml:space="preserve">3.При расчете стоимости услуг по часовым ставкам общее время работы техники округляется в сторону увеличения:                                                                                                                                                                                      до 0,5 часа включительно принимается за 0,5 часа; более 0,5 часа  за  1 час .                                                                                                                                            </t>
  </si>
  <si>
    <t xml:space="preserve">При расчете стоимости услуг по часовым ставкам общее время работы судна округляется в сторону увеличения:                                                                                                                                                                                      до 0,5 часа включительно принимается за 0,5 часа; более 0,5 часа  за  1 час .                                                                                                                                                  </t>
  </si>
  <si>
    <t>до 10 суток</t>
  </si>
  <si>
    <t xml:space="preserve">Предельный период хранения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2-го периода.  </t>
  </si>
  <si>
    <t xml:space="preserve">5.4. Услуги вспомогательного флота по очистке акваторий порта от загрязнений,   возникших в результате форс-мажора. </t>
  </si>
  <si>
    <r>
      <t>1м</t>
    </r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условного объема судна</t>
    </r>
  </si>
  <si>
    <r>
      <t>период работы                                       с 22</t>
    </r>
    <r>
      <rPr>
        <vertAlign val="superscript"/>
        <sz val="10"/>
        <color indexed="8"/>
        <rFont val="Arial Cyr"/>
        <charset val="204"/>
      </rPr>
      <t>00</t>
    </r>
    <r>
      <rPr>
        <sz val="10"/>
        <color indexed="8"/>
        <rFont val="Arial Cyr"/>
        <charset val="204"/>
      </rPr>
      <t xml:space="preserve"> до 6</t>
    </r>
    <r>
      <rPr>
        <vertAlign val="superscript"/>
        <sz val="10"/>
        <color indexed="8"/>
        <rFont val="Arial Cyr"/>
        <charset val="204"/>
      </rPr>
      <t xml:space="preserve">00 </t>
    </r>
  </si>
  <si>
    <t>за услуги, оказанные в ночное время с 22 час.00 мин. до 06 час.00 мин (Согласно ст.  96 ТК РФ):</t>
  </si>
  <si>
    <t xml:space="preserve"> за услуги, оказанные с 06час.00 мин. до 22 час.00 мин. в  дни государственных праздников, применяется повышающий коэффициент- 1,5.</t>
  </si>
  <si>
    <t xml:space="preserve">   б) в  дни государственных праздников - 1,75.</t>
  </si>
  <si>
    <t>Использование инфраструктуры Порта</t>
  </si>
  <si>
    <t>использование инфраструктуры пунктов пропуска Порта для сторонних организаций на 1 человека</t>
  </si>
  <si>
    <t>1.</t>
  </si>
  <si>
    <t>2.</t>
  </si>
  <si>
    <r>
      <t>Стоимость, руб. за 1 м</t>
    </r>
    <r>
      <rPr>
        <vertAlign val="superscript"/>
        <sz val="10"/>
        <rFont val="Arial"/>
        <family val="2"/>
        <charset val="204"/>
      </rPr>
      <t>3</t>
    </r>
    <r>
      <rPr>
        <sz val="10"/>
        <rFont val="Arial"/>
        <family val="2"/>
        <charset val="204"/>
      </rPr>
      <t xml:space="preserve"> отходов (руб.)</t>
    </r>
  </si>
  <si>
    <t>Прием ТКО V класса опасности</t>
  </si>
  <si>
    <t xml:space="preserve">Стоимость 1-го часа работы парома                                </t>
  </si>
  <si>
    <t>Использование набережной для подхода/отхода маломерных судов с цель посадки/высадки пассажиров</t>
  </si>
  <si>
    <t>Набережные для подхода/отхода маломерных судов независимо от количества подходов и дней подходов/отходов в месяце.</t>
  </si>
  <si>
    <t xml:space="preserve">Стоимость    (руб.)                                              без НДС          </t>
  </si>
  <si>
    <t>(в руб. за 1-ну тонну )</t>
  </si>
  <si>
    <t>Зерно и семена: выгрузка навалом</t>
  </si>
  <si>
    <t>(в руб. за 1-ну тонну)</t>
  </si>
  <si>
    <t>(в руб. за 1-н контейнер)</t>
  </si>
  <si>
    <t>В аккордных ставках не учтено : стоимость заполнение контейнеров и выгрузки из контейнеров, эти работы выполняются портом по заявкам владельцев груза за отдельную плату согласно таблице 1.1 по  ставкам 2-й категории с дифференциация  по номенклатуре грузов</t>
  </si>
  <si>
    <t>Стоимость  услуг швартовной команды при швартовках /от швартовках в разрезе категории судна: все суда,  кроме накатных, наплавных и контейнеровозов, наливных</t>
  </si>
  <si>
    <t>Стоимость  услуг швартовной команды при швартовках /от швартовках в разрезе категории судна: суда накатные, наплавные и контейнеровозы, наливные</t>
  </si>
  <si>
    <t xml:space="preserve">         - в рабочие дни, субботу, воскресенье применяется повышающий коэффициент -1,25;</t>
  </si>
  <si>
    <t>Тариф                                    (руб.)</t>
  </si>
  <si>
    <t>4.1 Плата за буксирные операции, связанные со швартовкой, перетяжкой, перешвартовкой и от швартовкой в порту судов, осуществляющих грузовые операции</t>
  </si>
  <si>
    <t>Швартовка/от швартовка</t>
  </si>
  <si>
    <t>Тарифы на услуги буксиров установлены на одну из швартовных операций (швартовка судна, от швартовка судна, перетяжка судна вдоль причала на расстояние менее длины судна)</t>
  </si>
  <si>
    <t>а). в рабочие дни ,субботу, воскресенье применяется повышающий коэффициент - 1,25;</t>
  </si>
  <si>
    <t>Тариф применяется при линейной буксировке и обеспечении линейных буксиров вне акватории г. Севастополя и на расстоянии более 12 миль от порта.</t>
  </si>
  <si>
    <t>Тарифы на услуги буксиров установлены на одну из швартовных операций (швартовка судна, от швартовка судна, перетяжка судна вдоль причала на расстояние менее длины судна).</t>
  </si>
  <si>
    <t>а). в рабочие дни, субботу, воскресенье применяется повышающий коэффициент - 1,25;</t>
  </si>
  <si>
    <t>Тариф                      (руб.)</t>
  </si>
  <si>
    <t>руб.*1час</t>
  </si>
  <si>
    <t>руб.*1тонну</t>
  </si>
  <si>
    <t>руб.* 1час</t>
  </si>
  <si>
    <t xml:space="preserve">   а) в рабочие дни ,субботу, воскресенье применяется повышающий коэффициент - 1,25;</t>
  </si>
  <si>
    <t xml:space="preserve">Стоимость    (руб.)                            с НДС          </t>
  </si>
  <si>
    <t>При оформление пропуска на служебный легковой транспорт сторонних организаций на срок действия 1(один) год применяется коэффициент 0,75 к расчетному тарифу на использование инфраструктуры  ГУПГС "СМП" за 12 (двенадцать месяцев)</t>
  </si>
  <si>
    <t>Использование 1м2 объектов инфраструктуры порта для размещения имущества</t>
  </si>
  <si>
    <t>все причалы и иные объекты инфраструктуры порта</t>
  </si>
  <si>
    <t xml:space="preserve">Использование 1м2 закрытых объектов инфраструктуры порта </t>
  </si>
  <si>
    <t>объекты: морского вокзала , ГТ "Инкерман", ГТ "Камышовая", транзитно-грузового терминала 4 км Камышового шоссе и иные</t>
  </si>
  <si>
    <t>При размещение плавсредств сторонних организаций на причалах порта при расчете учитывать зону безопасной стоянки плавсредства 1 (один) метр.</t>
  </si>
  <si>
    <t>Стоимость                 (руб.)</t>
  </si>
  <si>
    <t>Суда осуществляющие круизное сообщение , выполняющие рейсы загранплавания, для судов под иностранным флагом</t>
  </si>
  <si>
    <t>Предоставление конференц-зала  в здании Морвокзала, пл. Нахимова,5</t>
  </si>
  <si>
    <t>Отсчет фактически затраченного времени начинается  от  швартовки с места стоянки судна к месту оказания услуги, и до времени  возвращения судна к месту дислокации.</t>
  </si>
  <si>
    <t>2.1  Стоимость хранения экспортных грузов</t>
  </si>
  <si>
    <t>до 30 суток включительно</t>
  </si>
  <si>
    <t>от 31 до 60 суток включительно</t>
  </si>
  <si>
    <t xml:space="preserve">2.2     Стоимость хранения импортных и каботажных грузов </t>
  </si>
  <si>
    <t>до 14 суток включительно</t>
  </si>
  <si>
    <t xml:space="preserve">9.1 Использование инфраструктуры Порта сторонними организациями для 1 автомобиля  </t>
  </si>
  <si>
    <t>4. При перемещение грузов, обусловленном производственной необходимостью ГУПСГС "СМП и/или требованиями органов таможенного управления, тарифы раздела 6 на услуги внутрипортовой механизации и использование грузового транспорта применяются с учетом коэффициента - 0,7.</t>
  </si>
  <si>
    <t xml:space="preserve"> легковой автомобиль</t>
  </si>
  <si>
    <t>причалы порта (за исключением № 210; 238)</t>
  </si>
  <si>
    <t xml:space="preserve">причалы № 214; 231                     </t>
  </si>
  <si>
    <r>
      <t xml:space="preserve">031, 071 - 073, 076, 077, </t>
    </r>
    <r>
      <rPr>
        <sz val="10"/>
        <color indexed="10"/>
        <rFont val="Arial"/>
        <family val="2"/>
        <charset val="204"/>
      </rPr>
      <t xml:space="preserve">131, </t>
    </r>
    <r>
      <rPr>
        <sz val="10"/>
        <color indexed="8"/>
        <rFont val="Arial"/>
        <family val="2"/>
        <charset val="204"/>
      </rPr>
      <t>261, 451, 463, 611, 621 - 626, 631 - 635, 641, 651 - 653, 682, 692, 693 </t>
    </r>
  </si>
  <si>
    <t>Рыболовецкие суда, после завершения грузовых операций на причалах 215 обязаны освободить данные причалы в течение 12 часов. В случае перехода рыболовецких  судов после выполнения ПРР на причалы для отстоя ( в течение одних и тех же суток), оплата за отстой взимается  со следующих за грузовыми операциями суток.</t>
  </si>
  <si>
    <t>1. к пункту 10.1.16 При перемещение грузов обусловленной производственной необходимостью ГУПГС "СМП" и/или требованиями органов таможенного управления, тарифы на услуги механизатора (докера-механизатора) комплексной бригады на погрузочно-разгрузочные работы применяются с учетом коэффициента - 0,7</t>
  </si>
  <si>
    <t xml:space="preserve">№ п/п </t>
  </si>
  <si>
    <t>Хранение на площадях открытых складов  за 1 т/сут (руб)</t>
  </si>
  <si>
    <t>Хранение на площадях блока складов за                                           1 т/сут (руб)</t>
  </si>
  <si>
    <t>Хранение на площадях металлических ангаров 1 т/сут (руб)</t>
  </si>
  <si>
    <t>от 61 до 90 суток включительно</t>
  </si>
  <si>
    <t>Хранение на площадях блока складов за 1 т/сут (руб)</t>
  </si>
  <si>
    <t>Хранение на площадях металлических ангаров  1 т/сут (руб)</t>
  </si>
  <si>
    <t>2.2.2</t>
  </si>
  <si>
    <t>от 14-и  до 45 суток включительно</t>
  </si>
  <si>
    <t>от 46 до 75 суток включительно</t>
  </si>
  <si>
    <t>от 76 до 90 суток включительно</t>
  </si>
  <si>
    <t>Десятифутовый                     (ISO-1D) (руб)</t>
  </si>
  <si>
    <t>Двадцатифутовый (ISO-1C)                 (руб)</t>
  </si>
  <si>
    <t>Сорокафутовый                                  (ISO-1A) (руб)</t>
  </si>
  <si>
    <t>Сорокапятифутовый                                  (ISO-1A) (руб)</t>
  </si>
  <si>
    <t>от 10  до 60 суток включительно</t>
  </si>
  <si>
    <t>с 61 суток и свыше</t>
  </si>
  <si>
    <t>Тариф (руб)</t>
  </si>
  <si>
    <t xml:space="preserve"> за 1 погонный метр причальной стенки  в сутки</t>
  </si>
  <si>
    <t>Причалы № 143,144</t>
  </si>
  <si>
    <t>Причалы, используемые для стоянки рыболовецких судов</t>
  </si>
  <si>
    <t>Тариф   за   использование   причалов   рассчитывается   за   один   погонный   метр причальной стенки в сутки и не зависит от  количества  подходов к  причалу  и количества причалов, которые были использованы одним судном в течение одних суток.</t>
  </si>
  <si>
    <t>К недоборудованным причалам №№ 115 и 138 применяется понижающий коэффициент  0,725</t>
  </si>
  <si>
    <t>При наличии возможности швартование судов осуществляется лагом к причальной стенке. При отсутствии такой возможности - вторым бортом. Швартование кормой к причальной стенке осуществляется только по согласованию с диспетчером порта.</t>
  </si>
  <si>
    <t>Тариф                                 (руб)</t>
  </si>
  <si>
    <t>за 1 сутки</t>
  </si>
  <si>
    <t xml:space="preserve">1.2  Плата за использование причалов порта при перевалке грузов силами и средствами клиентов </t>
  </si>
  <si>
    <t>1.2.4</t>
  </si>
  <si>
    <t>1.3  Аккордные ставки плат за производство погрузо-разгрузочных работ грузов требующих повышенного обеспечения техники безопасности</t>
  </si>
  <si>
    <t xml:space="preserve">1.4 Аккордные ставки плат за погрузку на суда или выгрузку из судов груженных универсальных контейнеров </t>
  </si>
  <si>
    <t>1.4.3</t>
  </si>
  <si>
    <t>1.4.4</t>
  </si>
  <si>
    <t>1.4.5</t>
  </si>
  <si>
    <t>1.4.6</t>
  </si>
  <si>
    <t>1.4.7</t>
  </si>
  <si>
    <t>1.5  Аккордная ставка  по  обеспечению погрузки/выгрузки колесной техники   во время захода и стоянки парома в порту</t>
  </si>
  <si>
    <t>1.6 Прочие услуги,  связанные с перевалкой грузов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</si>
  <si>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</si>
  <si>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</si>
  <si>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</si>
  <si>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</si>
  <si>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</si>
  <si>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</si>
  <si>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</si>
  <si>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</si>
  <si>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</si>
  <si>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 xml:space="preserve">к Приказу № 302  от 16.12.2016 г.         </t>
  </si>
  <si>
    <t>3.2  Плата за использование причалов для стоянки судов без выполнения грузовых операций</t>
  </si>
  <si>
    <t>в период : май-сентябрь- 20 000; октябрь, ноябрь, март, апрель -10 000,00: декабрь, январь, февраль - 5 000,00</t>
  </si>
  <si>
    <t xml:space="preserve">с изменениями от 01.10.2020 г. Приказ ГУПГС "СМП" № 211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</si>
</sst>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_ ;\-#,##0.00\ "/>
  </numFmts>
  <fonts count="32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 Cyr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vertAlign val="superscript"/>
      <sz val="10"/>
      <color indexed="8"/>
      <name val="Arial Cyr"/>
      <charset val="204"/>
    </font>
    <font>
      <sz val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 Cyr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0" fontId="10" fillId="0" borderId="0"/>
    <xf numFmtId="0" fontId="7" fillId="0" borderId="0"/>
  </cellStyleXfs>
  <cellXfs count="346">
    <xf numFmtId="0" fontId="0" fillId="0" borderId="0" xfId="0"/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4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/>
    </xf>
    <xf numFmtId="4" fontId="2" fillId="0" borderId="2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" fontId="1" fillId="0" borderId="0" xfId="1" applyNumberFormat="1" applyFont="1" applyFill="1" applyBorder="1" applyAlignment="1">
      <alignment horizontal="center" vertical="center" wrapText="1"/>
    </xf>
    <xf numFmtId="0" fontId="2" fillId="0" borderId="23" xfId="3" applyFont="1" applyFill="1" applyBorder="1" applyAlignment="1">
      <alignment horizontal="center" vertical="center"/>
    </xf>
    <xf numFmtId="4" fontId="2" fillId="0" borderId="23" xfId="3" applyNumberFormat="1" applyFont="1" applyFill="1" applyBorder="1" applyAlignment="1">
      <alignment horizontal="center" vertical="center"/>
    </xf>
    <xf numFmtId="4" fontId="8" fillId="0" borderId="23" xfId="4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6" xfId="3" applyFont="1" applyFill="1" applyBorder="1" applyAlignment="1">
      <alignment horizontal="center" vertical="center"/>
    </xf>
    <xf numFmtId="4" fontId="1" fillId="0" borderId="2" xfId="3" applyNumberFormat="1" applyFont="1" applyFill="1" applyBorder="1" applyAlignment="1">
      <alignment horizontal="center" vertical="center"/>
    </xf>
    <xf numFmtId="4" fontId="14" fillId="0" borderId="3" xfId="4" applyNumberFormat="1" applyFont="1" applyFill="1" applyBorder="1" applyAlignment="1">
      <alignment horizontal="center" vertical="center"/>
    </xf>
    <xf numFmtId="4" fontId="14" fillId="0" borderId="2" xfId="4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9" xfId="3" applyFont="1" applyFill="1" applyBorder="1" applyAlignment="1">
      <alignment horizontal="center" vertical="center"/>
    </xf>
    <xf numFmtId="4" fontId="14" fillId="0" borderId="22" xfId="4" applyNumberFormat="1" applyFont="1" applyFill="1" applyBorder="1" applyAlignment="1">
      <alignment horizontal="center" vertical="center" wrapText="1"/>
    </xf>
    <xf numFmtId="0" fontId="1" fillId="0" borderId="2" xfId="3" applyFont="1" applyFill="1" applyBorder="1" applyAlignment="1">
      <alignment horizontal="center" vertical="center"/>
    </xf>
    <xf numFmtId="4" fontId="14" fillId="0" borderId="2" xfId="4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" fontId="1" fillId="0" borderId="22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1" fillId="0" borderId="4" xfId="0" applyNumberFormat="1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 wrapText="1"/>
    </xf>
    <xf numFmtId="0" fontId="1" fillId="0" borderId="14" xfId="3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7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" fontId="2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3" fillId="0" borderId="0" xfId="0" applyFont="1"/>
    <xf numFmtId="49" fontId="24" fillId="0" borderId="2" xfId="0" applyNumberFormat="1" applyFont="1" applyFill="1" applyBorder="1" applyAlignment="1">
      <alignment vertical="top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top" wrapText="1"/>
    </xf>
    <xf numFmtId="49" fontId="24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3" fillId="0" borderId="2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/>
    <xf numFmtId="4" fontId="24" fillId="0" borderId="2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center" vertical="top"/>
    </xf>
    <xf numFmtId="0" fontId="24" fillId="0" borderId="2" xfId="0" applyFont="1" applyFill="1" applyBorder="1" applyAlignment="1">
      <alignment vertical="center" wrapText="1"/>
    </xf>
    <xf numFmtId="49" fontId="31" fillId="0" borderId="2" xfId="0" applyNumberFormat="1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49" fontId="1" fillId="0" borderId="26" xfId="0" applyNumberFormat="1" applyFont="1" applyFill="1" applyBorder="1" applyAlignment="1">
      <alignment horizontal="left" vertical="center"/>
    </xf>
    <xf numFmtId="49" fontId="1" fillId="0" borderId="23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" fillId="0" borderId="0" xfId="3" applyFont="1" applyFill="1" applyBorder="1" applyAlignment="1">
      <alignment horizontal="left" vertical="center" wrapText="1"/>
    </xf>
    <xf numFmtId="49" fontId="1" fillId="0" borderId="23" xfId="0" applyNumberFormat="1" applyFont="1" applyFill="1" applyBorder="1" applyAlignment="1">
      <alignment horizontal="left" vertical="center" wrapText="1"/>
    </xf>
    <xf numFmtId="0" fontId="1" fillId="0" borderId="7" xfId="3" applyFont="1" applyFill="1" applyBorder="1" applyAlignment="1">
      <alignment horizontal="left" vertical="center" wrapText="1"/>
    </xf>
    <xf numFmtId="0" fontId="1" fillId="0" borderId="8" xfId="3" applyFont="1" applyFill="1" applyBorder="1" applyAlignment="1">
      <alignment horizontal="left" vertical="center" wrapText="1"/>
    </xf>
    <xf numFmtId="0" fontId="1" fillId="0" borderId="25" xfId="3" applyFont="1" applyFill="1" applyBorder="1" applyAlignment="1">
      <alignment horizontal="left" vertical="center" wrapText="1"/>
    </xf>
    <xf numFmtId="0" fontId="1" fillId="0" borderId="24" xfId="3" applyFont="1" applyFill="1" applyBorder="1" applyAlignment="1">
      <alignment horizontal="left" vertical="center" wrapText="1"/>
    </xf>
    <xf numFmtId="0" fontId="1" fillId="0" borderId="14" xfId="3" applyFont="1" applyFill="1" applyBorder="1" applyAlignment="1">
      <alignment horizontal="left" vertical="center" wrapText="1"/>
    </xf>
    <xf numFmtId="0" fontId="1" fillId="0" borderId="15" xfId="3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 wrapText="1"/>
    </xf>
    <xf numFmtId="0" fontId="1" fillId="0" borderId="16" xfId="3" applyFont="1" applyFill="1" applyBorder="1" applyAlignment="1">
      <alignment horizontal="left" vertical="center" wrapText="1"/>
    </xf>
    <xf numFmtId="0" fontId="1" fillId="0" borderId="20" xfId="3" applyFont="1" applyFill="1" applyBorder="1" applyAlignment="1">
      <alignment horizontal="center" wrapText="1"/>
    </xf>
    <xf numFmtId="0" fontId="1" fillId="0" borderId="21" xfId="3" applyFont="1" applyFill="1" applyBorder="1" applyAlignment="1">
      <alignment horizontal="center" wrapText="1"/>
    </xf>
    <xf numFmtId="0" fontId="1" fillId="0" borderId="17" xfId="3" applyFont="1" applyFill="1" applyBorder="1" applyAlignment="1">
      <alignment horizontal="center" wrapText="1"/>
    </xf>
    <xf numFmtId="0" fontId="1" fillId="0" borderId="20" xfId="3" applyFont="1" applyFill="1" applyBorder="1" applyAlignment="1">
      <alignment horizontal="center" vertical="center" wrapText="1"/>
    </xf>
    <xf numFmtId="0" fontId="1" fillId="0" borderId="21" xfId="3" applyFont="1" applyFill="1" applyBorder="1" applyAlignment="1">
      <alignment horizontal="center" vertical="center" wrapText="1"/>
    </xf>
    <xf numFmtId="0" fontId="1" fillId="0" borderId="17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 wrapText="1"/>
    </xf>
    <xf numFmtId="0" fontId="2" fillId="0" borderId="21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49" fontId="2" fillId="0" borderId="28" xfId="0" applyNumberFormat="1" applyFon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2" borderId="4" xfId="2" applyFont="1" applyFill="1" applyBorder="1" applyAlignment="1">
      <alignment horizontal="left" vertical="center" wrapText="1"/>
    </xf>
    <xf numFmtId="0" fontId="1" fillId="2" borderId="16" xfId="2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/>
    </xf>
    <xf numFmtId="4" fontId="1" fillId="0" borderId="4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0" fontId="16" fillId="0" borderId="0" xfId="0" applyFont="1" applyFill="1" applyAlignment="1"/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/>
    </xf>
    <xf numFmtId="0" fontId="1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21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49" fontId="22" fillId="0" borderId="2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4" borderId="0" xfId="0" applyFont="1" applyFill="1" applyAlignment="1">
      <alignment horizontal="left" vertical="center" wrapText="1"/>
    </xf>
    <xf numFmtId="49" fontId="22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/>
    <xf numFmtId="0" fontId="1" fillId="0" borderId="6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Fill="1" applyBorder="1"/>
    <xf numFmtId="0" fontId="1" fillId="0" borderId="1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1" fillId="0" borderId="14" xfId="0" applyNumberFormat="1" applyFont="1" applyFill="1" applyBorder="1" applyAlignment="1">
      <alignment horizontal="center" vertical="center"/>
    </xf>
    <xf numFmtId="4" fontId="1" fillId="0" borderId="1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Лист1" xfId="2"/>
    <cellStyle name="Обычный_Лист1_ЦЕНЫ_13.47_29.09.15_тарифы" xfId="3"/>
    <cellStyle name="Обычный_ЦЕНЫ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478"/>
  <sheetViews>
    <sheetView tabSelected="1" showWhiteSpace="0" view="pageLayout" workbookViewId="0">
      <selection activeCell="C2" sqref="C2"/>
    </sheetView>
  </sheetViews>
  <sheetFormatPr defaultRowHeight="14.4"/>
  <cols>
    <col min="1" max="1" width="13.5546875" style="1" customWidth="1"/>
    <col min="2" max="2" width="22.44140625" style="2" customWidth="1"/>
    <col min="3" max="3" width="22.33203125" style="2" customWidth="1"/>
    <col min="4" max="4" width="18.33203125" style="3" customWidth="1"/>
    <col min="5" max="5" width="20.44140625" style="3" customWidth="1"/>
    <col min="6" max="6" width="21.33203125" style="3" customWidth="1"/>
    <col min="7" max="7" width="13.5546875" style="3" customWidth="1"/>
  </cols>
  <sheetData>
    <row r="1" spans="1:7" ht="24" customHeight="1">
      <c r="E1" s="339" t="s">
        <v>651</v>
      </c>
      <c r="F1" s="339"/>
      <c r="G1" s="339"/>
    </row>
    <row r="2" spans="1:7">
      <c r="E2" s="340" t="s">
        <v>764</v>
      </c>
      <c r="F2" s="340"/>
      <c r="G2" s="340"/>
    </row>
    <row r="3" spans="1:7">
      <c r="D3" s="177"/>
      <c r="E3" s="340" t="s">
        <v>767</v>
      </c>
      <c r="F3" s="340"/>
      <c r="G3" s="340"/>
    </row>
    <row r="4" spans="1:7">
      <c r="A4" s="191" t="s">
        <v>0</v>
      </c>
      <c r="B4" s="191"/>
      <c r="C4" s="191"/>
      <c r="D4" s="191"/>
      <c r="E4" s="191"/>
      <c r="F4" s="191"/>
      <c r="G4" s="191"/>
    </row>
    <row r="5" spans="1:7" ht="10.199999999999999" customHeight="1">
      <c r="B5" s="3"/>
      <c r="F5" s="4"/>
      <c r="G5" s="4"/>
    </row>
    <row r="6" spans="1:7">
      <c r="A6" s="191" t="s">
        <v>1</v>
      </c>
      <c r="B6" s="191"/>
      <c r="C6" s="191"/>
      <c r="D6" s="191"/>
      <c r="E6" s="191"/>
      <c r="F6" s="191"/>
      <c r="G6" s="191"/>
    </row>
    <row r="7" spans="1:7" ht="19.95" customHeight="1">
      <c r="B7" s="3" t="s">
        <v>2</v>
      </c>
      <c r="C7" s="3"/>
      <c r="D7" s="311" t="s">
        <v>673</v>
      </c>
      <c r="E7" s="311"/>
      <c r="F7" s="311" t="s">
        <v>673</v>
      </c>
      <c r="G7" s="311"/>
    </row>
    <row r="8" spans="1:7" ht="27.6" customHeight="1">
      <c r="A8" s="312" t="s">
        <v>3</v>
      </c>
      <c r="B8" s="242" t="s">
        <v>4</v>
      </c>
      <c r="C8" s="315" t="s">
        <v>5</v>
      </c>
      <c r="D8" s="202" t="s">
        <v>6</v>
      </c>
      <c r="E8" s="203"/>
      <c r="F8" s="202" t="s">
        <v>7</v>
      </c>
      <c r="G8" s="203"/>
    </row>
    <row r="9" spans="1:7" ht="28.95" customHeight="1">
      <c r="A9" s="313"/>
      <c r="B9" s="314"/>
      <c r="C9" s="316"/>
      <c r="D9" s="109" t="s">
        <v>8</v>
      </c>
      <c r="E9" s="109">
        <v>2</v>
      </c>
      <c r="F9" s="109" t="s">
        <v>8</v>
      </c>
      <c r="G9" s="109">
        <v>2</v>
      </c>
    </row>
    <row r="10" spans="1:7">
      <c r="A10" s="5">
        <v>1</v>
      </c>
      <c r="B10" s="109">
        <v>2</v>
      </c>
      <c r="C10" s="99" t="s">
        <v>9</v>
      </c>
      <c r="D10" s="5">
        <v>3</v>
      </c>
      <c r="E10" s="109">
        <v>4</v>
      </c>
      <c r="F10" s="99" t="s">
        <v>9</v>
      </c>
      <c r="G10" s="5">
        <v>5</v>
      </c>
    </row>
    <row r="11" spans="1:7" ht="25.95" customHeight="1">
      <c r="A11" s="112" t="s">
        <v>10</v>
      </c>
      <c r="B11" s="50" t="s">
        <v>11</v>
      </c>
      <c r="C11" s="106" t="s">
        <v>12</v>
      </c>
      <c r="D11" s="51">
        <v>304.39864</v>
      </c>
      <c r="E11" s="51">
        <v>210.73752000000002</v>
      </c>
      <c r="F11" s="51">
        <v>187.2</v>
      </c>
      <c r="G11" s="51">
        <v>112.32</v>
      </c>
    </row>
    <row r="12" spans="1:7" ht="28.2" customHeight="1">
      <c r="A12" s="5" t="s">
        <v>13</v>
      </c>
      <c r="B12" s="52" t="s">
        <v>674</v>
      </c>
      <c r="C12" s="109" t="s">
        <v>12</v>
      </c>
      <c r="D12" s="105">
        <v>304.39864</v>
      </c>
      <c r="E12" s="105">
        <v>210.73752000000002</v>
      </c>
      <c r="F12" s="51">
        <v>187.2</v>
      </c>
      <c r="G12" s="105">
        <v>112.32</v>
      </c>
    </row>
    <row r="13" spans="1:7" ht="54.6" customHeight="1">
      <c r="A13" s="5" t="s">
        <v>14</v>
      </c>
      <c r="B13" s="52" t="s">
        <v>15</v>
      </c>
      <c r="C13" s="109" t="s">
        <v>16</v>
      </c>
      <c r="D13" s="105">
        <v>304.39864</v>
      </c>
      <c r="E13" s="105">
        <v>210.73752000000002</v>
      </c>
      <c r="F13" s="51">
        <v>208.15142399999999</v>
      </c>
      <c r="G13" s="105">
        <v>124.89085439999999</v>
      </c>
    </row>
    <row r="14" spans="1:7" ht="25.95" customHeight="1">
      <c r="A14" s="5" t="s">
        <v>17</v>
      </c>
      <c r="B14" s="52" t="s">
        <v>18</v>
      </c>
      <c r="C14" s="109" t="s">
        <v>19</v>
      </c>
      <c r="D14" s="105">
        <v>339.52156000000002</v>
      </c>
      <c r="E14" s="105">
        <v>234.15280000000001</v>
      </c>
      <c r="F14" s="51">
        <v>208.8</v>
      </c>
      <c r="G14" s="105">
        <v>125.28</v>
      </c>
    </row>
    <row r="15" spans="1:7" ht="25.95" customHeight="1">
      <c r="A15" s="5" t="s">
        <v>20</v>
      </c>
      <c r="B15" s="52" t="s">
        <v>21</v>
      </c>
      <c r="C15" s="109" t="s">
        <v>22</v>
      </c>
      <c r="D15" s="105">
        <v>222.44516000000002</v>
      </c>
      <c r="E15" s="105">
        <v>146.34550000000002</v>
      </c>
      <c r="F15" s="51">
        <v>136.80000000000001</v>
      </c>
      <c r="G15" s="105">
        <v>82.08</v>
      </c>
    </row>
    <row r="16" spans="1:7" ht="21" customHeight="1">
      <c r="A16" s="5" t="s">
        <v>23</v>
      </c>
      <c r="B16" s="52" t="s">
        <v>24</v>
      </c>
      <c r="C16" s="109" t="s">
        <v>25</v>
      </c>
      <c r="D16" s="105">
        <v>298.54482000000002</v>
      </c>
      <c r="E16" s="105">
        <v>199.02988000000002</v>
      </c>
      <c r="F16" s="51">
        <v>183.6</v>
      </c>
      <c r="G16" s="105">
        <v>110.16</v>
      </c>
    </row>
    <row r="17" spans="1:7" ht="25.95" customHeight="1">
      <c r="A17" s="142" t="s">
        <v>26</v>
      </c>
      <c r="B17" s="172" t="s">
        <v>27</v>
      </c>
      <c r="C17" s="139" t="s">
        <v>28</v>
      </c>
      <c r="D17" s="91">
        <v>155.43</v>
      </c>
      <c r="E17" s="91">
        <v>117.52</v>
      </c>
      <c r="F17" s="171">
        <v>125.87073315425172</v>
      </c>
      <c r="G17" s="91">
        <v>89.923913207976199</v>
      </c>
    </row>
    <row r="18" spans="1:7" ht="33.75" customHeight="1">
      <c r="A18" s="175" t="s">
        <v>29</v>
      </c>
      <c r="B18" s="52" t="s">
        <v>30</v>
      </c>
      <c r="C18" s="174" t="s">
        <v>31</v>
      </c>
      <c r="D18" s="176">
        <v>107.35</v>
      </c>
      <c r="E18" s="176">
        <v>107.35</v>
      </c>
      <c r="F18" s="176">
        <v>107.35</v>
      </c>
      <c r="G18" s="176">
        <v>107.35</v>
      </c>
    </row>
    <row r="19" spans="1:7" ht="25.95" customHeight="1">
      <c r="A19" s="145" t="s">
        <v>32</v>
      </c>
      <c r="B19" s="50" t="s">
        <v>33</v>
      </c>
      <c r="C19" s="146" t="s">
        <v>34</v>
      </c>
      <c r="D19" s="51">
        <v>409.76740000000001</v>
      </c>
      <c r="E19" s="51">
        <v>275.12954000000002</v>
      </c>
      <c r="F19" s="51">
        <v>252</v>
      </c>
      <c r="G19" s="51">
        <v>151.19999999999999</v>
      </c>
    </row>
    <row r="20" spans="1:7" ht="92.4" customHeight="1">
      <c r="A20" s="5" t="s">
        <v>35</v>
      </c>
      <c r="B20" s="52" t="s">
        <v>36</v>
      </c>
      <c r="C20" s="108" t="s">
        <v>37</v>
      </c>
      <c r="D20" s="105">
        <v>1147.3487200000002</v>
      </c>
      <c r="E20" s="105">
        <v>784.41188000000011</v>
      </c>
      <c r="F20" s="51">
        <v>705.6</v>
      </c>
      <c r="G20" s="105">
        <v>423.36</v>
      </c>
    </row>
    <row r="21" spans="1:7" ht="91.95" customHeight="1">
      <c r="A21" s="5" t="s">
        <v>38</v>
      </c>
      <c r="B21" s="52" t="s">
        <v>39</v>
      </c>
      <c r="C21" s="108" t="s">
        <v>37</v>
      </c>
      <c r="D21" s="105">
        <v>1100.5181600000001</v>
      </c>
      <c r="E21" s="105">
        <v>749.28896000000009</v>
      </c>
      <c r="F21" s="51">
        <v>676.8</v>
      </c>
      <c r="G21" s="105">
        <v>406.08</v>
      </c>
    </row>
    <row r="22" spans="1:7" ht="69" customHeight="1">
      <c r="A22" s="5" t="s">
        <v>40</v>
      </c>
      <c r="B22" s="52" t="s">
        <v>41</v>
      </c>
      <c r="C22" s="109" t="s">
        <v>42</v>
      </c>
      <c r="D22" s="105">
        <v>1387.36</v>
      </c>
      <c r="E22" s="105">
        <v>936.61120000000005</v>
      </c>
      <c r="F22" s="51">
        <v>828.33333333333337</v>
      </c>
      <c r="G22" s="105">
        <v>497</v>
      </c>
    </row>
    <row r="23" spans="1:7" ht="39" customHeight="1">
      <c r="A23" s="5" t="s">
        <v>43</v>
      </c>
      <c r="B23" s="52" t="s">
        <v>44</v>
      </c>
      <c r="C23" s="108" t="s">
        <v>45</v>
      </c>
      <c r="D23" s="105">
        <v>1481.0164600000001</v>
      </c>
      <c r="E23" s="105">
        <v>1006.85704</v>
      </c>
      <c r="F23" s="51">
        <v>850.08</v>
      </c>
      <c r="G23" s="105">
        <v>510.048</v>
      </c>
    </row>
    <row r="24" spans="1:7" ht="40.950000000000003" customHeight="1">
      <c r="A24" s="5" t="s">
        <v>46</v>
      </c>
      <c r="B24" s="52" t="s">
        <v>47</v>
      </c>
      <c r="C24" s="108" t="s">
        <v>48</v>
      </c>
      <c r="D24" s="105">
        <v>1387.3553400000001</v>
      </c>
      <c r="E24" s="105">
        <v>936.61120000000005</v>
      </c>
      <c r="F24" s="51">
        <v>803.43</v>
      </c>
      <c r="G24" s="105">
        <v>482.05799999999994</v>
      </c>
    </row>
    <row r="25" spans="1:7" ht="40.200000000000003" customHeight="1">
      <c r="A25" s="5" t="s">
        <v>49</v>
      </c>
      <c r="B25" s="52" t="s">
        <v>50</v>
      </c>
      <c r="C25" s="109" t="s">
        <v>51</v>
      </c>
      <c r="D25" s="105">
        <v>1252.71748</v>
      </c>
      <c r="E25" s="105">
        <v>837.09626000000014</v>
      </c>
      <c r="F25" s="51">
        <v>725.46</v>
      </c>
      <c r="G25" s="105">
        <v>435.27599999999995</v>
      </c>
    </row>
    <row r="26" spans="1:7" ht="51.75" customHeight="1">
      <c r="A26" s="5" t="s">
        <v>52</v>
      </c>
      <c r="B26" s="52" t="s">
        <v>53</v>
      </c>
      <c r="C26" s="109" t="s">
        <v>715</v>
      </c>
      <c r="D26" s="105">
        <v>1457.6011800000001</v>
      </c>
      <c r="E26" s="105">
        <v>989.29557999999997</v>
      </c>
      <c r="F26" s="51">
        <v>844.11</v>
      </c>
      <c r="G26" s="105">
        <v>506.46599999999989</v>
      </c>
    </row>
    <row r="27" spans="1:7" ht="55.5" customHeight="1">
      <c r="A27" s="5" t="s">
        <v>54</v>
      </c>
      <c r="B27" s="52" t="s">
        <v>55</v>
      </c>
      <c r="C27" s="109" t="s">
        <v>56</v>
      </c>
      <c r="D27" s="105">
        <v>1270.2789399999999</v>
      </c>
      <c r="E27" s="105">
        <v>866.36536000000012</v>
      </c>
      <c r="F27" s="51">
        <v>781.2</v>
      </c>
      <c r="G27" s="105">
        <v>468.72</v>
      </c>
    </row>
    <row r="28" spans="1:7" ht="41.4" customHeight="1">
      <c r="A28" s="5" t="s">
        <v>57</v>
      </c>
      <c r="B28" s="52" t="s">
        <v>58</v>
      </c>
      <c r="C28" s="109" t="s">
        <v>59</v>
      </c>
      <c r="D28" s="105">
        <v>1036.1261400000001</v>
      </c>
      <c r="E28" s="105">
        <v>702.45839999999998</v>
      </c>
      <c r="F28" s="51">
        <v>637.20000000000005</v>
      </c>
      <c r="G28" s="105">
        <v>382.32</v>
      </c>
    </row>
    <row r="29" spans="1:7" ht="25.95" customHeight="1">
      <c r="A29" s="5" t="s">
        <v>60</v>
      </c>
      <c r="B29" s="52" t="s">
        <v>61</v>
      </c>
      <c r="C29" s="109" t="s">
        <v>59</v>
      </c>
      <c r="D29" s="105">
        <v>965.88030000000003</v>
      </c>
      <c r="E29" s="105">
        <v>655.62783999999999</v>
      </c>
      <c r="F29" s="51">
        <v>594</v>
      </c>
      <c r="G29" s="105">
        <v>356.4</v>
      </c>
    </row>
    <row r="30" spans="1:7" ht="58.95" customHeight="1">
      <c r="A30" s="5" t="s">
        <v>62</v>
      </c>
      <c r="B30" s="52" t="s">
        <v>63</v>
      </c>
      <c r="C30" s="109" t="s">
        <v>64</v>
      </c>
      <c r="D30" s="105">
        <v>1036.1261400000001</v>
      </c>
      <c r="E30" s="105">
        <v>702.45839999999998</v>
      </c>
      <c r="F30" s="51">
        <v>637.20000000000005</v>
      </c>
      <c r="G30" s="105">
        <v>382.32</v>
      </c>
    </row>
    <row r="31" spans="1:7" ht="59.4" customHeight="1">
      <c r="A31" s="5" t="s">
        <v>65</v>
      </c>
      <c r="B31" s="52" t="s">
        <v>66</v>
      </c>
      <c r="C31" s="109" t="s">
        <v>64</v>
      </c>
      <c r="D31" s="105">
        <v>983.44176000000004</v>
      </c>
      <c r="E31" s="105">
        <v>661.48166000000003</v>
      </c>
      <c r="F31" s="51">
        <v>604.79999999999995</v>
      </c>
      <c r="G31" s="105">
        <v>362.88</v>
      </c>
    </row>
    <row r="32" spans="1:7" ht="41.4" customHeight="1">
      <c r="A32" s="175" t="s">
        <v>67</v>
      </c>
      <c r="B32" s="52" t="s">
        <v>68</v>
      </c>
      <c r="C32" s="174" t="s">
        <v>69</v>
      </c>
      <c r="D32" s="176">
        <v>368.43</v>
      </c>
      <c r="E32" s="176">
        <v>368.43</v>
      </c>
      <c r="F32" s="176">
        <v>368.30914099998631</v>
      </c>
      <c r="G32" s="176">
        <v>227.04148020679148</v>
      </c>
    </row>
    <row r="33" spans="1:7" ht="25.95" customHeight="1">
      <c r="A33" s="5" t="s">
        <v>70</v>
      </c>
      <c r="B33" s="52" t="s">
        <v>71</v>
      </c>
      <c r="C33" s="109" t="s">
        <v>72</v>
      </c>
      <c r="D33" s="105">
        <v>427.32886000000002</v>
      </c>
      <c r="E33" s="105">
        <v>298.54482000000002</v>
      </c>
      <c r="F33" s="51">
        <v>262.8</v>
      </c>
      <c r="G33" s="105">
        <v>157.68</v>
      </c>
    </row>
    <row r="34" spans="1:7" ht="25.95" customHeight="1">
      <c r="A34" s="5" t="s">
        <v>73</v>
      </c>
      <c r="B34" s="52" t="s">
        <v>74</v>
      </c>
      <c r="C34" s="109" t="s">
        <v>75</v>
      </c>
      <c r="D34" s="105">
        <v>796.11952000000008</v>
      </c>
      <c r="E34" s="105">
        <v>526.84379999999999</v>
      </c>
      <c r="F34" s="51">
        <v>489.6</v>
      </c>
      <c r="G34" s="105">
        <v>293.76</v>
      </c>
    </row>
    <row r="35" spans="1:7" ht="25.95" customHeight="1">
      <c r="A35" s="5" t="s">
        <v>76</v>
      </c>
      <c r="B35" s="52" t="s">
        <v>77</v>
      </c>
      <c r="C35" s="109" t="s">
        <v>75</v>
      </c>
      <c r="D35" s="105">
        <v>725.87368000000004</v>
      </c>
      <c r="E35" s="105">
        <v>491.72088000000002</v>
      </c>
      <c r="F35" s="51">
        <v>446.4</v>
      </c>
      <c r="G35" s="105">
        <v>267.83999999999997</v>
      </c>
    </row>
    <row r="36" spans="1:7" ht="67.2" customHeight="1">
      <c r="A36" s="5" t="s">
        <v>78</v>
      </c>
      <c r="B36" s="323" t="s">
        <v>79</v>
      </c>
      <c r="C36" s="324"/>
      <c r="D36" s="105">
        <v>0</v>
      </c>
      <c r="E36" s="105">
        <v>0</v>
      </c>
      <c r="F36" s="105"/>
      <c r="G36" s="105"/>
    </row>
    <row r="37" spans="1:7" ht="27" customHeight="1">
      <c r="A37" s="5" t="s">
        <v>80</v>
      </c>
      <c r="B37" s="52" t="s">
        <v>81</v>
      </c>
      <c r="C37" s="242" t="s">
        <v>82</v>
      </c>
      <c r="D37" s="105">
        <v>561.96672000000001</v>
      </c>
      <c r="E37" s="105">
        <v>380.49830000000003</v>
      </c>
      <c r="F37" s="51">
        <v>322.56</v>
      </c>
      <c r="G37" s="105">
        <v>193.536</v>
      </c>
    </row>
    <row r="38" spans="1:7" ht="25.95" customHeight="1">
      <c r="A38" s="5" t="s">
        <v>83</v>
      </c>
      <c r="B38" s="52" t="s">
        <v>84</v>
      </c>
      <c r="C38" s="325"/>
      <c r="D38" s="105">
        <v>614.65110000000004</v>
      </c>
      <c r="E38" s="105">
        <v>415.62121999999999</v>
      </c>
      <c r="F38" s="51">
        <v>352.8</v>
      </c>
      <c r="G38" s="105">
        <v>211.68</v>
      </c>
    </row>
    <row r="39" spans="1:7" ht="25.95" customHeight="1">
      <c r="A39" s="5" t="s">
        <v>85</v>
      </c>
      <c r="B39" s="52" t="s">
        <v>86</v>
      </c>
      <c r="C39" s="325"/>
      <c r="D39" s="105">
        <v>538.55143999999996</v>
      </c>
      <c r="E39" s="105">
        <v>368.79066</v>
      </c>
      <c r="F39" s="51">
        <v>309.12</v>
      </c>
      <c r="G39" s="105">
        <v>185.47200000000001</v>
      </c>
    </row>
    <row r="40" spans="1:7" ht="38.4" customHeight="1">
      <c r="A40" s="5" t="s">
        <v>87</v>
      </c>
      <c r="B40" s="52" t="s">
        <v>88</v>
      </c>
      <c r="C40" s="325"/>
      <c r="D40" s="105">
        <v>491.72088000000002</v>
      </c>
      <c r="E40" s="105">
        <v>339.52156000000002</v>
      </c>
      <c r="F40" s="51">
        <v>282.24</v>
      </c>
      <c r="G40" s="105">
        <v>169.34399999999999</v>
      </c>
    </row>
    <row r="41" spans="1:7" ht="33.6" customHeight="1">
      <c r="A41" s="5" t="s">
        <v>89</v>
      </c>
      <c r="B41" s="52" t="s">
        <v>90</v>
      </c>
      <c r="C41" s="325"/>
      <c r="D41" s="105">
        <v>509.28233999999998</v>
      </c>
      <c r="E41" s="105">
        <v>345.37538000000006</v>
      </c>
      <c r="F41" s="51">
        <v>292.32</v>
      </c>
      <c r="G41" s="105">
        <v>175.392</v>
      </c>
    </row>
    <row r="42" spans="1:7" ht="31.2" customHeight="1">
      <c r="A42" s="5" t="s">
        <v>91</v>
      </c>
      <c r="B42" s="52" t="s">
        <v>92</v>
      </c>
      <c r="C42" s="325"/>
      <c r="D42" s="105">
        <v>544.40526000000011</v>
      </c>
      <c r="E42" s="105">
        <v>374.64448000000004</v>
      </c>
      <c r="F42" s="51">
        <v>312.48</v>
      </c>
      <c r="G42" s="105">
        <v>187.488</v>
      </c>
    </row>
    <row r="43" spans="1:7" ht="43.2" customHeight="1">
      <c r="A43" s="5" t="s">
        <v>93</v>
      </c>
      <c r="B43" s="52" t="s">
        <v>94</v>
      </c>
      <c r="C43" s="243"/>
      <c r="D43" s="105">
        <v>468.30560000000003</v>
      </c>
      <c r="E43" s="105">
        <v>310.25245999999999</v>
      </c>
      <c r="F43" s="51">
        <v>268.8</v>
      </c>
      <c r="G43" s="105">
        <v>161.28</v>
      </c>
    </row>
    <row r="44" spans="1:7" ht="25.95" customHeight="1">
      <c r="A44" s="5" t="s">
        <v>95</v>
      </c>
      <c r="B44" s="52" t="s">
        <v>96</v>
      </c>
      <c r="C44" s="109" t="s">
        <v>97</v>
      </c>
      <c r="D44" s="105">
        <v>655.63</v>
      </c>
      <c r="E44" s="105">
        <v>491.72088000000002</v>
      </c>
      <c r="F44" s="51">
        <v>398.54350440538599</v>
      </c>
      <c r="G44" s="105">
        <v>195.21658983314938</v>
      </c>
    </row>
    <row r="45" spans="1:7" ht="25.95" customHeight="1">
      <c r="A45" s="5" t="s">
        <v>98</v>
      </c>
      <c r="B45" s="52" t="s">
        <v>99</v>
      </c>
      <c r="C45" s="109" t="s">
        <v>100</v>
      </c>
      <c r="D45" s="105">
        <v>725.87368000000004</v>
      </c>
      <c r="E45" s="105">
        <v>491.72088000000002</v>
      </c>
      <c r="F45" s="51">
        <v>446.4</v>
      </c>
      <c r="G45" s="105">
        <v>267.83999999999997</v>
      </c>
    </row>
    <row r="46" spans="1:7" ht="25.95" customHeight="1">
      <c r="A46" s="5" t="s">
        <v>101</v>
      </c>
      <c r="B46" s="52" t="s">
        <v>102</v>
      </c>
      <c r="C46" s="109" t="s">
        <v>103</v>
      </c>
      <c r="D46" s="105">
        <v>848.8039</v>
      </c>
      <c r="E46" s="105">
        <v>579.52818000000002</v>
      </c>
      <c r="F46" s="51">
        <v>522</v>
      </c>
      <c r="G46" s="105">
        <v>313.2</v>
      </c>
    </row>
    <row r="47" spans="1:7" ht="51.6" customHeight="1">
      <c r="A47" s="5" t="s">
        <v>104</v>
      </c>
      <c r="B47" s="52" t="s">
        <v>105</v>
      </c>
      <c r="C47" s="109" t="s">
        <v>106</v>
      </c>
      <c r="D47" s="105">
        <v>848.8039</v>
      </c>
      <c r="E47" s="105">
        <v>579.52818000000002</v>
      </c>
      <c r="F47" s="51">
        <v>435</v>
      </c>
      <c r="G47" s="105">
        <v>261</v>
      </c>
    </row>
    <row r="48" spans="1:7" ht="25.95" customHeight="1">
      <c r="A48" s="5" t="s">
        <v>107</v>
      </c>
      <c r="B48" s="52" t="s">
        <v>108</v>
      </c>
      <c r="C48" s="109">
        <v>693</v>
      </c>
      <c r="D48" s="105">
        <v>1644.92</v>
      </c>
      <c r="E48" s="105">
        <v>924.90356000000008</v>
      </c>
      <c r="F48" s="51">
        <v>1012.8</v>
      </c>
      <c r="G48" s="105">
        <v>607.67999999999995</v>
      </c>
    </row>
    <row r="49" spans="1:7" ht="25.95" customHeight="1">
      <c r="A49" s="5" t="s">
        <v>109</v>
      </c>
      <c r="B49" s="52" t="s">
        <v>110</v>
      </c>
      <c r="C49" s="109">
        <v>542</v>
      </c>
      <c r="D49" s="105">
        <v>1609.8</v>
      </c>
      <c r="E49" s="105">
        <v>907.34210000000007</v>
      </c>
      <c r="F49" s="51">
        <v>988.8</v>
      </c>
      <c r="G49" s="105">
        <v>593.28</v>
      </c>
    </row>
    <row r="50" spans="1:7" ht="25.95" customHeight="1">
      <c r="A50" s="5" t="s">
        <v>111</v>
      </c>
      <c r="B50" s="52" t="s">
        <v>112</v>
      </c>
      <c r="C50" s="109">
        <v>693</v>
      </c>
      <c r="D50" s="105">
        <v>1229.3022000000001</v>
      </c>
      <c r="E50" s="105">
        <v>848.8</v>
      </c>
      <c r="F50" s="51">
        <v>756</v>
      </c>
      <c r="G50" s="105">
        <v>453.6</v>
      </c>
    </row>
    <row r="51" spans="1:7" ht="25.95" customHeight="1">
      <c r="A51" s="5" t="s">
        <v>113</v>
      </c>
      <c r="B51" s="52" t="s">
        <v>114</v>
      </c>
      <c r="C51" s="109">
        <v>574</v>
      </c>
      <c r="D51" s="105">
        <v>772.70424000000003</v>
      </c>
      <c r="E51" s="105">
        <v>433.18268000000006</v>
      </c>
      <c r="F51" s="105">
        <v>475.2</v>
      </c>
      <c r="G51" s="105">
        <v>285.12</v>
      </c>
    </row>
    <row r="52" spans="1:7" ht="31.2" customHeight="1">
      <c r="A52" s="326" t="s">
        <v>744</v>
      </c>
      <c r="B52" s="326"/>
      <c r="C52" s="326"/>
      <c r="D52" s="326"/>
      <c r="E52" s="326"/>
      <c r="F52" s="326"/>
      <c r="G52" s="326"/>
    </row>
    <row r="53" spans="1:7" ht="25.95" customHeight="1">
      <c r="A53" s="327" t="s">
        <v>3</v>
      </c>
      <c r="B53" s="328" t="s">
        <v>115</v>
      </c>
      <c r="C53" s="329"/>
      <c r="D53" s="332" t="s">
        <v>116</v>
      </c>
      <c r="E53" s="333"/>
      <c r="F53" s="328" t="s">
        <v>117</v>
      </c>
      <c r="G53" s="329"/>
    </row>
    <row r="54" spans="1:7" ht="30.6" customHeight="1">
      <c r="A54" s="327"/>
      <c r="B54" s="330"/>
      <c r="C54" s="331"/>
      <c r="D54" s="49" t="s">
        <v>118</v>
      </c>
      <c r="E54" s="49" t="s">
        <v>119</v>
      </c>
      <c r="F54" s="330"/>
      <c r="G54" s="331"/>
    </row>
    <row r="55" spans="1:7" ht="40.950000000000003" customHeight="1">
      <c r="A55" s="53" t="s">
        <v>131</v>
      </c>
      <c r="B55" s="184" t="s">
        <v>120</v>
      </c>
      <c r="C55" s="185"/>
      <c r="D55" s="111">
        <f>2*58.5382</f>
        <v>117.07640000000001</v>
      </c>
      <c r="E55" s="111">
        <v>65</v>
      </c>
      <c r="F55" s="202" t="s">
        <v>713</v>
      </c>
      <c r="G55" s="203"/>
    </row>
    <row r="56" spans="1:7" ht="25.95" customHeight="1">
      <c r="A56" s="53" t="s">
        <v>133</v>
      </c>
      <c r="B56" s="184" t="s">
        <v>121</v>
      </c>
      <c r="C56" s="185"/>
      <c r="D56" s="111">
        <f>4*58.5382</f>
        <v>234.15280000000001</v>
      </c>
      <c r="E56" s="111">
        <v>140</v>
      </c>
      <c r="F56" s="202" t="s">
        <v>122</v>
      </c>
      <c r="G56" s="203"/>
    </row>
    <row r="57" spans="1:7" ht="25.95" customHeight="1">
      <c r="A57" s="53" t="s">
        <v>135</v>
      </c>
      <c r="B57" s="184" t="s">
        <v>123</v>
      </c>
      <c r="C57" s="185"/>
      <c r="D57" s="111">
        <f>2*58.5382</f>
        <v>117.07640000000001</v>
      </c>
      <c r="E57" s="111">
        <v>65</v>
      </c>
      <c r="F57" s="202" t="s">
        <v>714</v>
      </c>
      <c r="G57" s="203"/>
    </row>
    <row r="58" spans="1:7" ht="25.95" customHeight="1">
      <c r="A58" s="53" t="s">
        <v>745</v>
      </c>
      <c r="B58" s="184" t="s">
        <v>124</v>
      </c>
      <c r="C58" s="185"/>
      <c r="D58" s="111">
        <f>3*58.5382</f>
        <v>175.6146</v>
      </c>
      <c r="E58" s="111">
        <v>100</v>
      </c>
      <c r="F58" s="334" t="s">
        <v>125</v>
      </c>
      <c r="G58" s="335"/>
    </row>
    <row r="59" spans="1:7" ht="18.600000000000001" customHeight="1">
      <c r="B59" s="2" t="s">
        <v>126</v>
      </c>
    </row>
    <row r="60" spans="1:7" ht="41.25" customHeight="1">
      <c r="A60" s="40" t="s">
        <v>127</v>
      </c>
      <c r="B60" s="336" t="s">
        <v>716</v>
      </c>
      <c r="C60" s="336"/>
      <c r="D60" s="336"/>
      <c r="E60" s="336"/>
      <c r="F60" s="336"/>
      <c r="G60" s="336"/>
    </row>
    <row r="61" spans="1:7" ht="38.25" customHeight="1">
      <c r="A61" s="40" t="s">
        <v>128</v>
      </c>
      <c r="B61" s="336" t="s">
        <v>129</v>
      </c>
      <c r="C61" s="337"/>
      <c r="D61" s="337"/>
      <c r="E61" s="337"/>
      <c r="F61" s="337"/>
      <c r="G61" s="337"/>
    </row>
    <row r="62" spans="1:7" ht="40.200000000000003" customHeight="1">
      <c r="A62" s="180" t="s">
        <v>746</v>
      </c>
      <c r="B62" s="180"/>
      <c r="C62" s="180"/>
      <c r="D62" s="180"/>
      <c r="E62" s="180"/>
      <c r="F62" s="180"/>
      <c r="G62" s="12"/>
    </row>
    <row r="63" spans="1:7" ht="16.95" customHeight="1">
      <c r="B63" s="13"/>
      <c r="C63" s="311" t="s">
        <v>675</v>
      </c>
      <c r="D63" s="311"/>
      <c r="E63" s="311" t="s">
        <v>675</v>
      </c>
      <c r="F63" s="311"/>
    </row>
    <row r="64" spans="1:7" ht="30.6" customHeight="1">
      <c r="A64" s="320" t="s">
        <v>3</v>
      </c>
      <c r="B64" s="242" t="s">
        <v>130</v>
      </c>
      <c r="C64" s="202" t="s">
        <v>6</v>
      </c>
      <c r="D64" s="203"/>
      <c r="E64" s="202" t="s">
        <v>7</v>
      </c>
      <c r="F64" s="322"/>
      <c r="G64" s="9"/>
    </row>
    <row r="65" spans="1:7" ht="16.95" customHeight="1">
      <c r="A65" s="321"/>
      <c r="B65" s="243"/>
      <c r="C65" s="109" t="s">
        <v>8</v>
      </c>
      <c r="D65" s="109">
        <v>2</v>
      </c>
      <c r="E65" s="109" t="s">
        <v>8</v>
      </c>
      <c r="F65" s="110">
        <v>2</v>
      </c>
      <c r="G65" s="2"/>
    </row>
    <row r="66" spans="1:7" ht="55.95" customHeight="1">
      <c r="A66" s="54" t="s">
        <v>141</v>
      </c>
      <c r="B66" s="52" t="s">
        <v>132</v>
      </c>
      <c r="C66" s="105">
        <v>816.27</v>
      </c>
      <c r="D66" s="105">
        <v>381.62</v>
      </c>
      <c r="E66" s="111">
        <v>785.57380923412245</v>
      </c>
      <c r="F66" s="55">
        <v>341.43319764358768</v>
      </c>
      <c r="G66" s="2"/>
    </row>
    <row r="67" spans="1:7" ht="24" customHeight="1">
      <c r="A67" s="54" t="s">
        <v>143</v>
      </c>
      <c r="B67" s="52" t="s">
        <v>134</v>
      </c>
      <c r="C67" s="105">
        <f>10.9*58.5382</f>
        <v>638.06638000000009</v>
      </c>
      <c r="D67" s="105">
        <v>380.5</v>
      </c>
      <c r="E67" s="104">
        <v>369.58</v>
      </c>
      <c r="F67" s="110">
        <v>221.34</v>
      </c>
      <c r="G67" s="2"/>
    </row>
    <row r="68" spans="1:7" ht="49.2" customHeight="1">
      <c r="A68" s="54" t="s">
        <v>145</v>
      </c>
      <c r="B68" s="52" t="s">
        <v>136</v>
      </c>
      <c r="C68" s="105">
        <f>4*58.5382</f>
        <v>234.15280000000001</v>
      </c>
      <c r="D68" s="105">
        <v>134.63999999999999</v>
      </c>
      <c r="E68" s="111">
        <v>136</v>
      </c>
      <c r="F68" s="55">
        <v>78.2</v>
      </c>
      <c r="G68" s="2"/>
    </row>
    <row r="69" spans="1:7" ht="28.95" customHeight="1">
      <c r="A69" s="180" t="s">
        <v>747</v>
      </c>
      <c r="B69" s="180"/>
      <c r="C69" s="180"/>
      <c r="D69" s="180"/>
      <c r="E69" s="180"/>
      <c r="F69" s="180"/>
      <c r="G69" s="180"/>
    </row>
    <row r="70" spans="1:7" ht="16.95" customHeight="1">
      <c r="B70" s="3"/>
      <c r="C70" s="3"/>
      <c r="D70" s="311" t="s">
        <v>676</v>
      </c>
      <c r="E70" s="311"/>
      <c r="F70" s="311" t="s">
        <v>676</v>
      </c>
      <c r="G70" s="311"/>
    </row>
    <row r="71" spans="1:7" ht="25.2" customHeight="1">
      <c r="A71" s="283" t="s">
        <v>3</v>
      </c>
      <c r="B71" s="242" t="s">
        <v>137</v>
      </c>
      <c r="C71" s="318" t="s">
        <v>138</v>
      </c>
      <c r="D71" s="202" t="s">
        <v>139</v>
      </c>
      <c r="E71" s="203"/>
      <c r="F71" s="285" t="s">
        <v>140</v>
      </c>
      <c r="G71" s="179"/>
    </row>
    <row r="72" spans="1:7" ht="13.95" customHeight="1">
      <c r="A72" s="284"/>
      <c r="B72" s="243"/>
      <c r="C72" s="319"/>
      <c r="D72" s="109">
        <v>1</v>
      </c>
      <c r="E72" s="109">
        <v>2</v>
      </c>
      <c r="F72" s="100">
        <v>1</v>
      </c>
      <c r="G72" s="109">
        <v>2</v>
      </c>
    </row>
    <row r="73" spans="1:7" ht="25.95" customHeight="1">
      <c r="A73" s="53" t="s">
        <v>159</v>
      </c>
      <c r="B73" s="52" t="s">
        <v>142</v>
      </c>
      <c r="C73" s="56">
        <v>3</v>
      </c>
      <c r="D73" s="105">
        <f>24.5*58.5382</f>
        <v>1434.1859000000002</v>
      </c>
      <c r="E73" s="105">
        <v>889.78064000000006</v>
      </c>
      <c r="F73" s="111">
        <v>789.96330584055727</v>
      </c>
      <c r="G73" s="105">
        <v>527.41549835268313</v>
      </c>
    </row>
    <row r="74" spans="1:7" ht="25.95" customHeight="1">
      <c r="A74" s="53" t="s">
        <v>162</v>
      </c>
      <c r="B74" s="52" t="s">
        <v>144</v>
      </c>
      <c r="C74" s="56">
        <v>5</v>
      </c>
      <c r="D74" s="105">
        <f>58.5382*40.8</f>
        <v>2388.3585600000001</v>
      </c>
      <c r="E74" s="105">
        <v>1557.1161200000001</v>
      </c>
      <c r="F74" s="111">
        <v>1286.3655097342621</v>
      </c>
      <c r="G74" s="105">
        <v>558.60004844246646</v>
      </c>
    </row>
    <row r="75" spans="1:7" ht="25.95" customHeight="1">
      <c r="A75" s="53" t="s">
        <v>748</v>
      </c>
      <c r="B75" s="52" t="s">
        <v>146</v>
      </c>
      <c r="C75" s="56">
        <v>12</v>
      </c>
      <c r="D75" s="105">
        <f>78.6*58.5382</f>
        <v>4601.1025200000004</v>
      </c>
      <c r="E75" s="105">
        <v>2546.4117000000001</v>
      </c>
      <c r="F75" s="111">
        <v>1607.3789324638801</v>
      </c>
      <c r="G75" s="105">
        <v>914.09662772368415</v>
      </c>
    </row>
    <row r="76" spans="1:7" ht="25.95" customHeight="1">
      <c r="A76" s="53" t="s">
        <v>749</v>
      </c>
      <c r="B76" s="52" t="s">
        <v>147</v>
      </c>
      <c r="C76" s="56">
        <v>24</v>
      </c>
      <c r="D76" s="105">
        <f>165.7*58.5382</f>
        <v>9699.7797399999999</v>
      </c>
      <c r="E76" s="105">
        <v>3588.3916600000002</v>
      </c>
      <c r="F76" s="111">
        <v>3184.949964963158</v>
      </c>
      <c r="G76" s="105">
        <v>2078.6658457700723</v>
      </c>
    </row>
    <row r="77" spans="1:7" ht="25.95" customHeight="1">
      <c r="A77" s="53" t="s">
        <v>750</v>
      </c>
      <c r="B77" s="52" t="s">
        <v>148</v>
      </c>
      <c r="C77" s="56">
        <v>31.9</v>
      </c>
      <c r="D77" s="105">
        <f>174.7*58.5382</f>
        <v>10226.623540000001</v>
      </c>
      <c r="E77" s="105">
        <v>6292.8565000000008</v>
      </c>
      <c r="F77" s="57">
        <v>8994.5473005774493</v>
      </c>
      <c r="G77" s="58">
        <v>5564.9027003979627</v>
      </c>
    </row>
    <row r="78" spans="1:7" ht="25.95" customHeight="1">
      <c r="A78" s="53" t="s">
        <v>751</v>
      </c>
      <c r="B78" s="52" t="s">
        <v>149</v>
      </c>
      <c r="C78" s="56">
        <v>32</v>
      </c>
      <c r="D78" s="105">
        <f>191.3*58.5382</f>
        <v>11198.357660000001</v>
      </c>
      <c r="E78" s="105">
        <v>6731.893</v>
      </c>
      <c r="F78" s="57">
        <v>9856.8625152582554</v>
      </c>
      <c r="G78" s="58">
        <v>5956.9526115216458</v>
      </c>
    </row>
    <row r="79" spans="1:7" ht="25.95" customHeight="1">
      <c r="A79" s="53" t="s">
        <v>752</v>
      </c>
      <c r="B79" s="52" t="s">
        <v>150</v>
      </c>
      <c r="C79" s="56">
        <v>35</v>
      </c>
      <c r="D79" s="105">
        <f>205.5*58.5382</f>
        <v>12029.600100000001</v>
      </c>
      <c r="E79" s="105">
        <v>7077.2683800000004</v>
      </c>
      <c r="F79" s="57">
        <v>10588.791594272498</v>
      </c>
      <c r="G79" s="58">
        <v>6279.3363780553918</v>
      </c>
    </row>
    <row r="80" spans="1:7" ht="18.600000000000001" customHeight="1">
      <c r="B80" s="41" t="s">
        <v>151</v>
      </c>
    </row>
    <row r="81" spans="1:7" ht="20.399999999999999" customHeight="1">
      <c r="A81" s="40" t="s">
        <v>127</v>
      </c>
      <c r="B81" s="249" t="s">
        <v>152</v>
      </c>
      <c r="C81" s="249"/>
      <c r="D81" s="249"/>
      <c r="E81" s="249"/>
      <c r="F81" s="249"/>
      <c r="G81" s="249"/>
    </row>
    <row r="82" spans="1:7" ht="30" customHeight="1">
      <c r="A82" s="40" t="s">
        <v>128</v>
      </c>
      <c r="B82" s="249" t="s">
        <v>153</v>
      </c>
      <c r="C82" s="249"/>
      <c r="D82" s="249"/>
      <c r="E82" s="249"/>
      <c r="F82" s="249"/>
      <c r="G82" s="249"/>
    </row>
    <row r="83" spans="1:7" ht="40.950000000000003" customHeight="1">
      <c r="A83" s="40" t="s">
        <v>154</v>
      </c>
      <c r="B83" s="249" t="s">
        <v>677</v>
      </c>
      <c r="C83" s="249"/>
      <c r="D83" s="249"/>
      <c r="E83" s="249"/>
      <c r="F83" s="249"/>
      <c r="G83" s="249"/>
    </row>
    <row r="84" spans="1:7" ht="70.2" customHeight="1">
      <c r="A84" s="40" t="s">
        <v>155</v>
      </c>
      <c r="B84" s="249" t="s">
        <v>156</v>
      </c>
      <c r="C84" s="249"/>
      <c r="D84" s="249"/>
      <c r="E84" s="249"/>
      <c r="F84" s="249"/>
      <c r="G84" s="249"/>
    </row>
    <row r="85" spans="1:7" ht="13.5" customHeight="1">
      <c r="A85" s="40" t="s">
        <v>204</v>
      </c>
      <c r="B85" s="310"/>
      <c r="C85" s="310"/>
      <c r="D85" s="310"/>
      <c r="E85" s="310"/>
      <c r="F85" s="310"/>
      <c r="G85" s="310"/>
    </row>
    <row r="86" spans="1:7" ht="40.200000000000003" customHeight="1">
      <c r="A86" s="180" t="s">
        <v>753</v>
      </c>
      <c r="B86" s="180"/>
      <c r="C86" s="180"/>
      <c r="D86" s="180"/>
      <c r="E86" s="180"/>
      <c r="F86" s="180"/>
      <c r="G86" s="12"/>
    </row>
    <row r="87" spans="1:7" ht="27.6" customHeight="1">
      <c r="A87" s="97" t="s">
        <v>3</v>
      </c>
      <c r="B87" s="104" t="s">
        <v>157</v>
      </c>
      <c r="C87" s="104" t="s">
        <v>158</v>
      </c>
      <c r="D87" s="186" t="s">
        <v>306</v>
      </c>
      <c r="E87" s="186"/>
      <c r="F87" s="6"/>
      <c r="G87" s="11"/>
    </row>
    <row r="88" spans="1:7" ht="43.95" customHeight="1">
      <c r="A88" s="59" t="s">
        <v>168</v>
      </c>
      <c r="B88" s="104" t="s">
        <v>160</v>
      </c>
      <c r="C88" s="109" t="s">
        <v>161</v>
      </c>
      <c r="D88" s="317">
        <v>1864.41</v>
      </c>
      <c r="E88" s="317"/>
      <c r="F88" s="124"/>
      <c r="G88" s="11"/>
    </row>
    <row r="89" spans="1:7" ht="43.2" customHeight="1">
      <c r="A89" s="59" t="s">
        <v>171</v>
      </c>
      <c r="B89" s="104" t="s">
        <v>163</v>
      </c>
      <c r="C89" s="106" t="s">
        <v>161</v>
      </c>
      <c r="D89" s="294">
        <v>2454.4699999999998</v>
      </c>
      <c r="E89" s="294"/>
      <c r="F89" s="124"/>
      <c r="G89" s="11"/>
    </row>
    <row r="90" spans="1:7" ht="18.600000000000001" customHeight="1">
      <c r="B90" s="10" t="s">
        <v>151</v>
      </c>
    </row>
    <row r="91" spans="1:7" ht="84" customHeight="1">
      <c r="A91" s="40" t="s">
        <v>127</v>
      </c>
      <c r="B91" s="249" t="s">
        <v>164</v>
      </c>
      <c r="C91" s="249"/>
      <c r="D91" s="249"/>
      <c r="E91" s="249"/>
      <c r="F91" s="249"/>
      <c r="G91" s="12"/>
    </row>
    <row r="92" spans="1:7" ht="25.95" customHeight="1">
      <c r="A92" s="180" t="s">
        <v>754</v>
      </c>
      <c r="B92" s="180"/>
      <c r="C92" s="180"/>
      <c r="D92" s="180"/>
      <c r="E92" s="180"/>
      <c r="F92" s="180"/>
      <c r="G92" s="12"/>
    </row>
    <row r="93" spans="1:7" ht="25.95" customHeight="1">
      <c r="A93" s="96" t="s">
        <v>3</v>
      </c>
      <c r="B93" s="202" t="s">
        <v>165</v>
      </c>
      <c r="C93" s="203"/>
      <c r="D93" s="109" t="s">
        <v>158</v>
      </c>
      <c r="E93" s="109" t="s">
        <v>166</v>
      </c>
      <c r="F93" s="109" t="s">
        <v>167</v>
      </c>
      <c r="G93" s="12"/>
    </row>
    <row r="94" spans="1:7" ht="72.75" customHeight="1">
      <c r="A94" s="53" t="s">
        <v>755</v>
      </c>
      <c r="B94" s="184" t="s">
        <v>169</v>
      </c>
      <c r="C94" s="309"/>
      <c r="D94" s="109" t="s">
        <v>170</v>
      </c>
      <c r="E94" s="105">
        <f>2.5*58.5382</f>
        <v>146.34550000000002</v>
      </c>
      <c r="F94" s="104" t="s">
        <v>407</v>
      </c>
      <c r="G94" s="12"/>
    </row>
    <row r="95" spans="1:7" ht="72" customHeight="1">
      <c r="A95" s="53" t="s">
        <v>756</v>
      </c>
      <c r="B95" s="184" t="s">
        <v>172</v>
      </c>
      <c r="C95" s="309"/>
      <c r="D95" s="109" t="s">
        <v>170</v>
      </c>
      <c r="E95" s="105">
        <v>139.25749999999999</v>
      </c>
      <c r="F95" s="104" t="s">
        <v>407</v>
      </c>
      <c r="G95" s="12"/>
    </row>
    <row r="96" spans="1:7" ht="42" customHeight="1">
      <c r="A96" s="53" t="s">
        <v>757</v>
      </c>
      <c r="B96" s="184" t="s">
        <v>173</v>
      </c>
      <c r="C96" s="309"/>
      <c r="D96" s="109" t="s">
        <v>170</v>
      </c>
      <c r="E96" s="105">
        <v>130</v>
      </c>
      <c r="F96" s="104" t="s">
        <v>407</v>
      </c>
      <c r="G96" s="12"/>
    </row>
    <row r="97" spans="1:7" ht="38.4" customHeight="1">
      <c r="A97" s="53" t="s">
        <v>758</v>
      </c>
      <c r="B97" s="184" t="s">
        <v>174</v>
      </c>
      <c r="C97" s="309"/>
      <c r="D97" s="109" t="s">
        <v>175</v>
      </c>
      <c r="E97" s="105">
        <v>301.99744087006633</v>
      </c>
      <c r="F97" s="104" t="s">
        <v>407</v>
      </c>
      <c r="G97" s="12"/>
    </row>
    <row r="98" spans="1:7" ht="58.95" customHeight="1">
      <c r="A98" s="53" t="s">
        <v>759</v>
      </c>
      <c r="B98" s="307" t="s">
        <v>678</v>
      </c>
      <c r="C98" s="308"/>
      <c r="D98" s="109" t="s">
        <v>658</v>
      </c>
      <c r="E98" s="105">
        <v>0.47058510070401843</v>
      </c>
      <c r="F98" s="104" t="s">
        <v>407</v>
      </c>
      <c r="G98" s="12"/>
    </row>
    <row r="99" spans="1:7" ht="64.2" customHeight="1">
      <c r="A99" s="53" t="s">
        <v>760</v>
      </c>
      <c r="B99" s="307" t="s">
        <v>679</v>
      </c>
      <c r="C99" s="308"/>
      <c r="D99" s="109" t="s">
        <v>658</v>
      </c>
      <c r="E99" s="105">
        <v>0.64959343727527297</v>
      </c>
      <c r="F99" s="60" t="s">
        <v>407</v>
      </c>
      <c r="G99" s="12"/>
    </row>
    <row r="100" spans="1:7" ht="44.4" customHeight="1">
      <c r="A100" s="53" t="s">
        <v>761</v>
      </c>
      <c r="B100" s="184" t="s">
        <v>176</v>
      </c>
      <c r="C100" s="309"/>
      <c r="D100" s="109" t="s">
        <v>170</v>
      </c>
      <c r="E100" s="105">
        <v>3.06</v>
      </c>
      <c r="F100" s="60" t="s">
        <v>407</v>
      </c>
      <c r="G100" s="12"/>
    </row>
    <row r="101" spans="1:7" ht="44.4" customHeight="1">
      <c r="A101" s="53" t="s">
        <v>762</v>
      </c>
      <c r="B101" s="307" t="s">
        <v>177</v>
      </c>
      <c r="C101" s="308"/>
      <c r="D101" s="109" t="s">
        <v>178</v>
      </c>
      <c r="E101" s="105">
        <v>3651.9952154952343</v>
      </c>
      <c r="F101" s="60" t="s">
        <v>407</v>
      </c>
      <c r="G101" s="12"/>
    </row>
    <row r="102" spans="1:7" ht="39.6" customHeight="1">
      <c r="A102" s="53" t="s">
        <v>763</v>
      </c>
      <c r="B102" s="307" t="s">
        <v>618</v>
      </c>
      <c r="C102" s="308"/>
      <c r="D102" s="109" t="s">
        <v>617</v>
      </c>
      <c r="E102" s="105">
        <v>8.31</v>
      </c>
      <c r="F102" s="60" t="s">
        <v>407</v>
      </c>
      <c r="G102" s="6"/>
    </row>
    <row r="103" spans="1:7" ht="15" customHeight="1">
      <c r="A103" s="40"/>
      <c r="B103" s="101" t="s">
        <v>126</v>
      </c>
      <c r="C103" s="101"/>
      <c r="D103" s="101"/>
      <c r="E103" s="101"/>
      <c r="F103" s="101"/>
      <c r="G103" s="6"/>
    </row>
    <row r="104" spans="1:7" ht="29.25" customHeight="1">
      <c r="A104" s="40" t="s">
        <v>127</v>
      </c>
      <c r="B104" s="249" t="s">
        <v>638</v>
      </c>
      <c r="C104" s="249"/>
      <c r="D104" s="249"/>
      <c r="E104" s="249"/>
      <c r="F104" s="249"/>
      <c r="G104" s="6"/>
    </row>
    <row r="105" spans="1:7" ht="20.25" customHeight="1">
      <c r="A105" s="40" t="s">
        <v>128</v>
      </c>
      <c r="B105" s="249" t="s">
        <v>639</v>
      </c>
      <c r="C105" s="249"/>
      <c r="D105" s="249"/>
      <c r="E105" s="249"/>
      <c r="F105" s="249"/>
      <c r="G105" s="6"/>
    </row>
    <row r="106" spans="1:7" ht="19.5" customHeight="1">
      <c r="A106" s="40"/>
      <c r="B106" s="230" t="s">
        <v>680</v>
      </c>
      <c r="C106" s="230"/>
      <c r="D106" s="230"/>
      <c r="E106" s="230"/>
      <c r="F106" s="230"/>
      <c r="G106" s="6"/>
    </row>
    <row r="107" spans="1:7" ht="16.2" customHeight="1">
      <c r="A107" s="40"/>
      <c r="B107" s="230" t="s">
        <v>179</v>
      </c>
      <c r="C107" s="230"/>
      <c r="D107" s="230"/>
      <c r="E107" s="230"/>
      <c r="F107" s="230"/>
      <c r="G107" s="6"/>
    </row>
    <row r="108" spans="1:7" ht="12" customHeight="1">
      <c r="A108" s="40"/>
      <c r="B108" s="107"/>
      <c r="C108" s="107"/>
      <c r="D108" s="107"/>
      <c r="E108" s="107"/>
      <c r="F108" s="107"/>
      <c r="G108" s="6"/>
    </row>
    <row r="109" spans="1:7" ht="21.6" customHeight="1">
      <c r="A109" s="306" t="s">
        <v>180</v>
      </c>
      <c r="B109" s="306"/>
      <c r="C109" s="306"/>
      <c r="D109" s="306"/>
      <c r="E109" s="306"/>
      <c r="F109" s="306"/>
      <c r="G109" s="150"/>
    </row>
    <row r="110" spans="1:7" ht="19.95" customHeight="1">
      <c r="A110" s="306" t="s">
        <v>181</v>
      </c>
      <c r="B110" s="306"/>
      <c r="C110" s="306"/>
      <c r="D110" s="306"/>
      <c r="E110" s="306"/>
      <c r="F110" s="306"/>
      <c r="G110" s="150"/>
    </row>
    <row r="111" spans="1:7" ht="22.2" customHeight="1">
      <c r="A111" s="306" t="s">
        <v>705</v>
      </c>
      <c r="B111" s="306"/>
      <c r="C111" s="306"/>
      <c r="D111" s="306"/>
      <c r="E111" s="306"/>
      <c r="F111" s="306"/>
      <c r="G111" s="150"/>
    </row>
    <row r="112" spans="1:7" ht="66.599999999999994" customHeight="1">
      <c r="A112" s="151" t="s">
        <v>718</v>
      </c>
      <c r="B112" s="152" t="s">
        <v>182</v>
      </c>
      <c r="C112" s="153" t="s">
        <v>139</v>
      </c>
      <c r="D112" s="154" t="s">
        <v>719</v>
      </c>
      <c r="E112" s="154" t="s">
        <v>720</v>
      </c>
      <c r="F112" s="154" t="s">
        <v>721</v>
      </c>
      <c r="G112" s="150"/>
    </row>
    <row r="113" spans="1:7" ht="25.95" customHeight="1">
      <c r="A113" s="155" t="s">
        <v>183</v>
      </c>
      <c r="B113" s="152">
        <v>0</v>
      </c>
      <c r="C113" s="156" t="s">
        <v>706</v>
      </c>
      <c r="D113" s="157">
        <v>0</v>
      </c>
      <c r="E113" s="157">
        <v>0</v>
      </c>
      <c r="F113" s="157">
        <v>0</v>
      </c>
      <c r="G113" s="150"/>
    </row>
    <row r="114" spans="1:7" ht="25.95" customHeight="1">
      <c r="A114" s="155" t="s">
        <v>184</v>
      </c>
      <c r="B114" s="152">
        <v>1</v>
      </c>
      <c r="C114" s="156" t="s">
        <v>707</v>
      </c>
      <c r="D114" s="157">
        <v>1.69</v>
      </c>
      <c r="E114" s="157">
        <v>2.95</v>
      </c>
      <c r="F114" s="157">
        <v>1.95</v>
      </c>
      <c r="G114" s="150"/>
    </row>
    <row r="115" spans="1:7" ht="25.95" customHeight="1">
      <c r="A115" s="155" t="s">
        <v>185</v>
      </c>
      <c r="B115" s="152">
        <v>2</v>
      </c>
      <c r="C115" s="156" t="s">
        <v>722</v>
      </c>
      <c r="D115" s="157">
        <v>4.82</v>
      </c>
      <c r="E115" s="157">
        <v>8.42</v>
      </c>
      <c r="F115" s="157">
        <v>5.56</v>
      </c>
      <c r="G115" s="150"/>
    </row>
    <row r="116" spans="1:7" ht="25.95" customHeight="1">
      <c r="A116" s="306" t="s">
        <v>708</v>
      </c>
      <c r="B116" s="306"/>
      <c r="C116" s="306"/>
      <c r="D116" s="306"/>
      <c r="E116" s="306"/>
      <c r="F116" s="306"/>
      <c r="G116" s="150"/>
    </row>
    <row r="117" spans="1:7" ht="25.95" customHeight="1">
      <c r="A117" s="151" t="s">
        <v>718</v>
      </c>
      <c r="B117" s="152" t="s">
        <v>182</v>
      </c>
      <c r="C117" s="153" t="s">
        <v>140</v>
      </c>
      <c r="D117" s="156" t="s">
        <v>719</v>
      </c>
      <c r="E117" s="156" t="s">
        <v>723</v>
      </c>
      <c r="F117" s="156" t="s">
        <v>724</v>
      </c>
      <c r="G117" s="150"/>
    </row>
    <row r="118" spans="1:7" ht="25.95" customHeight="1">
      <c r="A118" s="155" t="s">
        <v>186</v>
      </c>
      <c r="B118" s="152">
        <v>0</v>
      </c>
      <c r="C118" s="156" t="s">
        <v>709</v>
      </c>
      <c r="D118" s="152">
        <v>0</v>
      </c>
      <c r="E118" s="152">
        <v>0</v>
      </c>
      <c r="F118" s="152">
        <v>0</v>
      </c>
      <c r="G118" s="150"/>
    </row>
    <row r="119" spans="1:7" ht="25.95" customHeight="1">
      <c r="A119" s="155" t="s">
        <v>725</v>
      </c>
      <c r="B119" s="152">
        <v>1</v>
      </c>
      <c r="C119" s="156" t="s">
        <v>726</v>
      </c>
      <c r="D119" s="157">
        <v>1.55</v>
      </c>
      <c r="E119" s="157">
        <v>2.23</v>
      </c>
      <c r="F119" s="157">
        <v>1.81</v>
      </c>
      <c r="G119" s="150"/>
    </row>
    <row r="120" spans="1:7" ht="25.95" customHeight="1">
      <c r="A120" s="155" t="s">
        <v>187</v>
      </c>
      <c r="B120" s="152">
        <v>2</v>
      </c>
      <c r="C120" s="156" t="s">
        <v>727</v>
      </c>
      <c r="D120" s="157">
        <v>2.2200000000000002</v>
      </c>
      <c r="E120" s="157">
        <v>3.1801995938676266</v>
      </c>
      <c r="F120" s="157">
        <v>2.58</v>
      </c>
      <c r="G120" s="150"/>
    </row>
    <row r="121" spans="1:7" ht="25.95" customHeight="1">
      <c r="A121" s="155" t="s">
        <v>188</v>
      </c>
      <c r="B121" s="152">
        <v>3</v>
      </c>
      <c r="C121" s="156" t="s">
        <v>728</v>
      </c>
      <c r="D121" s="157">
        <v>4.4400000000000004</v>
      </c>
      <c r="E121" s="157">
        <v>6.36</v>
      </c>
      <c r="F121" s="157">
        <v>5.16</v>
      </c>
      <c r="G121" s="150"/>
    </row>
    <row r="122" spans="1:7" ht="25.95" customHeight="1">
      <c r="A122" s="158" t="s">
        <v>126</v>
      </c>
      <c r="B122" s="158"/>
      <c r="C122" s="158"/>
      <c r="D122" s="159"/>
      <c r="E122" s="159"/>
      <c r="F122" s="159"/>
      <c r="G122" s="150"/>
    </row>
    <row r="123" spans="1:7" ht="15.75" customHeight="1">
      <c r="A123" s="160" t="s">
        <v>127</v>
      </c>
      <c r="B123" s="302" t="s">
        <v>189</v>
      </c>
      <c r="C123" s="302"/>
      <c r="D123" s="302"/>
      <c r="E123" s="302"/>
      <c r="F123" s="302"/>
      <c r="G123" s="161"/>
    </row>
    <row r="124" spans="1:7" ht="23.25" customHeight="1">
      <c r="A124" s="160" t="s">
        <v>128</v>
      </c>
      <c r="B124" s="303" t="s">
        <v>190</v>
      </c>
      <c r="C124" s="303"/>
      <c r="D124" s="303"/>
      <c r="E124" s="303"/>
      <c r="F124" s="303"/>
      <c r="G124" s="161"/>
    </row>
    <row r="125" spans="1:7" ht="28.2" customHeight="1">
      <c r="A125" s="160" t="s">
        <v>154</v>
      </c>
      <c r="B125" s="302" t="s">
        <v>191</v>
      </c>
      <c r="C125" s="302"/>
      <c r="D125" s="302"/>
      <c r="E125" s="302"/>
      <c r="F125" s="302"/>
      <c r="G125" s="302"/>
    </row>
    <row r="126" spans="1:7" ht="19.5" customHeight="1">
      <c r="A126" s="300" t="s">
        <v>192</v>
      </c>
      <c r="B126" s="300"/>
      <c r="C126" s="300"/>
      <c r="D126" s="300"/>
      <c r="E126" s="300"/>
      <c r="F126" s="300"/>
      <c r="G126" s="300"/>
    </row>
    <row r="127" spans="1:7" ht="25.95" customHeight="1">
      <c r="A127" s="151" t="s">
        <v>718</v>
      </c>
      <c r="B127" s="152" t="s">
        <v>182</v>
      </c>
      <c r="C127" s="156" t="s">
        <v>193</v>
      </c>
      <c r="D127" s="156" t="s">
        <v>729</v>
      </c>
      <c r="E127" s="156" t="s">
        <v>730</v>
      </c>
      <c r="F127" s="156" t="s">
        <v>731</v>
      </c>
      <c r="G127" s="156" t="s">
        <v>732</v>
      </c>
    </row>
    <row r="128" spans="1:7" ht="39" customHeight="1">
      <c r="A128" s="155" t="s">
        <v>194</v>
      </c>
      <c r="B128" s="152">
        <v>0</v>
      </c>
      <c r="C128" s="152" t="s">
        <v>655</v>
      </c>
      <c r="D128" s="152">
        <v>0</v>
      </c>
      <c r="E128" s="152">
        <v>0</v>
      </c>
      <c r="F128" s="152">
        <v>0</v>
      </c>
      <c r="G128" s="152">
        <v>0</v>
      </c>
    </row>
    <row r="129" spans="1:7" ht="25.95" customHeight="1">
      <c r="A129" s="155" t="s">
        <v>195</v>
      </c>
      <c r="B129" s="152">
        <v>1</v>
      </c>
      <c r="C129" s="156" t="s">
        <v>733</v>
      </c>
      <c r="D129" s="157">
        <v>10.6</v>
      </c>
      <c r="E129" s="157">
        <v>22.72</v>
      </c>
      <c r="F129" s="157">
        <v>45.43</v>
      </c>
      <c r="G129" s="162">
        <v>51.95</v>
      </c>
    </row>
    <row r="130" spans="1:7" ht="25.95" customHeight="1">
      <c r="A130" s="155" t="s">
        <v>196</v>
      </c>
      <c r="B130" s="152">
        <v>2</v>
      </c>
      <c r="C130" s="156" t="s">
        <v>734</v>
      </c>
      <c r="D130" s="157">
        <v>16.50641854686744</v>
      </c>
      <c r="E130" s="157">
        <v>47.04</v>
      </c>
      <c r="F130" s="157">
        <v>131.60867227605326</v>
      </c>
      <c r="G130" s="162">
        <v>169.58</v>
      </c>
    </row>
    <row r="131" spans="1:7" ht="25.95" customHeight="1">
      <c r="A131" s="304" t="s">
        <v>197</v>
      </c>
      <c r="B131" s="304"/>
      <c r="C131" s="304"/>
      <c r="D131" s="304"/>
      <c r="E131" s="304"/>
      <c r="F131" s="304"/>
      <c r="G131" s="150"/>
    </row>
    <row r="132" spans="1:7" ht="28.95" customHeight="1">
      <c r="A132" s="151" t="s">
        <v>718</v>
      </c>
      <c r="B132" s="152" t="s">
        <v>182</v>
      </c>
      <c r="C132" s="156" t="s">
        <v>198</v>
      </c>
      <c r="D132" s="156" t="s">
        <v>199</v>
      </c>
      <c r="E132" s="156" t="s">
        <v>147</v>
      </c>
      <c r="F132" s="156" t="s">
        <v>149</v>
      </c>
      <c r="G132" s="156" t="s">
        <v>732</v>
      </c>
    </row>
    <row r="133" spans="1:7" ht="29.4" customHeight="1">
      <c r="A133" s="155" t="s">
        <v>200</v>
      </c>
      <c r="B133" s="152">
        <v>0</v>
      </c>
      <c r="C133" s="152" t="s">
        <v>655</v>
      </c>
      <c r="D133" s="152">
        <v>0</v>
      </c>
      <c r="E133" s="152">
        <v>0</v>
      </c>
      <c r="F133" s="152">
        <v>0</v>
      </c>
      <c r="G133" s="152">
        <v>0</v>
      </c>
    </row>
    <row r="134" spans="1:7" ht="22.2" customHeight="1">
      <c r="A134" s="155" t="s">
        <v>201</v>
      </c>
      <c r="B134" s="152">
        <v>1</v>
      </c>
      <c r="C134" s="156" t="s">
        <v>733</v>
      </c>
      <c r="D134" s="157">
        <v>5.71</v>
      </c>
      <c r="E134" s="157">
        <v>12.23</v>
      </c>
      <c r="F134" s="157">
        <v>24.46</v>
      </c>
      <c r="G134" s="162">
        <v>27.96</v>
      </c>
    </row>
    <row r="135" spans="1:7" ht="25.95" customHeight="1">
      <c r="A135" s="155" t="s">
        <v>202</v>
      </c>
      <c r="B135" s="152">
        <v>2</v>
      </c>
      <c r="C135" s="156" t="s">
        <v>734</v>
      </c>
      <c r="D135" s="157">
        <v>9.51</v>
      </c>
      <c r="E135" s="157">
        <v>32.06</v>
      </c>
      <c r="F135" s="157">
        <v>101.64</v>
      </c>
      <c r="G135" s="162">
        <v>135.32</v>
      </c>
    </row>
    <row r="136" spans="1:7" ht="24" customHeight="1">
      <c r="A136" s="160"/>
      <c r="B136" s="163" t="s">
        <v>126</v>
      </c>
      <c r="C136" s="164"/>
      <c r="D136" s="165"/>
      <c r="E136" s="165"/>
      <c r="F136" s="165"/>
      <c r="G136" s="166"/>
    </row>
    <row r="137" spans="1:7" ht="16.5" customHeight="1">
      <c r="A137" s="160" t="s">
        <v>127</v>
      </c>
      <c r="B137" s="302" t="s">
        <v>203</v>
      </c>
      <c r="C137" s="302"/>
      <c r="D137" s="302"/>
      <c r="E137" s="302"/>
      <c r="F137" s="302"/>
      <c r="G137" s="302"/>
    </row>
    <row r="138" spans="1:7" ht="17.399999999999999" customHeight="1">
      <c r="A138" s="160" t="s">
        <v>128</v>
      </c>
      <c r="B138" s="302" t="s">
        <v>189</v>
      </c>
      <c r="C138" s="302"/>
      <c r="D138" s="302"/>
      <c r="E138" s="302"/>
      <c r="F138" s="302"/>
      <c r="G138" s="302"/>
    </row>
    <row r="139" spans="1:7" ht="23.25" customHeight="1">
      <c r="A139" s="160" t="s">
        <v>154</v>
      </c>
      <c r="B139" s="303" t="s">
        <v>656</v>
      </c>
      <c r="C139" s="303"/>
      <c r="D139" s="303"/>
      <c r="E139" s="303"/>
      <c r="F139" s="303"/>
      <c r="G139" s="303"/>
    </row>
    <row r="140" spans="1:7" ht="25.95" customHeight="1">
      <c r="A140" s="160" t="s">
        <v>155</v>
      </c>
      <c r="B140" s="302" t="s">
        <v>205</v>
      </c>
      <c r="C140" s="302"/>
      <c r="D140" s="302"/>
      <c r="E140" s="302"/>
      <c r="F140" s="302"/>
      <c r="G140" s="302"/>
    </row>
    <row r="141" spans="1:7" ht="25.2" customHeight="1">
      <c r="A141" s="191" t="s">
        <v>206</v>
      </c>
      <c r="B141" s="191"/>
      <c r="C141" s="191"/>
      <c r="D141" s="191"/>
      <c r="E141" s="191"/>
      <c r="F141" s="191"/>
      <c r="G141" s="191"/>
    </row>
    <row r="142" spans="1:7" ht="21.6" customHeight="1">
      <c r="A142" s="180" t="s">
        <v>207</v>
      </c>
      <c r="B142" s="180"/>
      <c r="C142" s="180"/>
      <c r="D142" s="180"/>
      <c r="E142" s="180"/>
      <c r="F142" s="180"/>
      <c r="G142" s="180"/>
    </row>
    <row r="143" spans="1:7" ht="21.6" customHeight="1">
      <c r="A143" s="305" t="s">
        <v>208</v>
      </c>
      <c r="B143" s="305"/>
      <c r="C143" s="305"/>
      <c r="D143" s="305"/>
      <c r="E143" s="305"/>
      <c r="F143" s="305"/>
      <c r="G143" s="305"/>
    </row>
    <row r="144" spans="1:7" ht="30" customHeight="1">
      <c r="A144" s="170" t="s">
        <v>3</v>
      </c>
      <c r="B144" s="138" t="s">
        <v>209</v>
      </c>
      <c r="C144" s="143" t="s">
        <v>681</v>
      </c>
      <c r="D144" s="186" t="s">
        <v>167</v>
      </c>
      <c r="E144" s="186"/>
      <c r="F144" s="186" t="s">
        <v>117</v>
      </c>
      <c r="G144" s="186"/>
    </row>
    <row r="145" spans="1:7" ht="21.6" customHeight="1">
      <c r="A145" s="54" t="s">
        <v>210</v>
      </c>
      <c r="B145" s="61" t="s">
        <v>211</v>
      </c>
      <c r="C145" s="141">
        <v>2.87</v>
      </c>
      <c r="D145" s="279" t="s">
        <v>212</v>
      </c>
      <c r="E145" s="279"/>
      <c r="F145" s="189" t="s">
        <v>213</v>
      </c>
      <c r="G145" s="301"/>
    </row>
    <row r="146" spans="1:7" ht="29.4" customHeight="1" thickBot="1">
      <c r="A146" s="62" t="s">
        <v>214</v>
      </c>
      <c r="B146" s="63" t="s">
        <v>215</v>
      </c>
      <c r="C146" s="64">
        <v>0.35</v>
      </c>
      <c r="D146" s="342" t="s">
        <v>216</v>
      </c>
      <c r="E146" s="342"/>
      <c r="F146" s="343" t="s">
        <v>217</v>
      </c>
      <c r="G146" s="344"/>
    </row>
    <row r="147" spans="1:7" ht="21.6" customHeight="1">
      <c r="A147" s="140"/>
      <c r="B147" s="140"/>
      <c r="C147" s="140"/>
      <c r="D147" s="140"/>
      <c r="E147" s="140"/>
      <c r="F147" s="140"/>
      <c r="G147" s="140"/>
    </row>
    <row r="148" spans="1:7" ht="26.4" customHeight="1">
      <c r="A148" s="180" t="s">
        <v>765</v>
      </c>
      <c r="B148" s="180"/>
      <c r="C148" s="180"/>
      <c r="D148" s="180"/>
      <c r="E148" s="180"/>
      <c r="F148" s="180"/>
      <c r="G148" s="180"/>
    </row>
    <row r="149" spans="1:7" ht="28.2" customHeight="1">
      <c r="A149" s="151" t="s">
        <v>718</v>
      </c>
      <c r="B149" s="152" t="s">
        <v>735</v>
      </c>
      <c r="C149" s="292" t="s">
        <v>167</v>
      </c>
      <c r="D149" s="292"/>
      <c r="E149" s="292" t="s">
        <v>117</v>
      </c>
      <c r="F149" s="292"/>
      <c r="G149" s="2"/>
    </row>
    <row r="150" spans="1:7" ht="25.95" customHeight="1">
      <c r="A150" s="155" t="s">
        <v>218</v>
      </c>
      <c r="B150" s="167">
        <v>190</v>
      </c>
      <c r="C150" s="345" t="s">
        <v>736</v>
      </c>
      <c r="D150" s="345"/>
      <c r="E150" s="290" t="s">
        <v>737</v>
      </c>
      <c r="F150" s="290"/>
      <c r="G150" s="9"/>
    </row>
    <row r="151" spans="1:7" ht="25.95" customHeight="1">
      <c r="A151" s="155" t="s">
        <v>219</v>
      </c>
      <c r="B151" s="167">
        <v>150</v>
      </c>
      <c r="C151" s="345" t="s">
        <v>736</v>
      </c>
      <c r="D151" s="345"/>
      <c r="E151" s="290" t="s">
        <v>220</v>
      </c>
      <c r="F151" s="290"/>
      <c r="G151" s="9"/>
    </row>
    <row r="152" spans="1:7" ht="22.95" customHeight="1">
      <c r="A152" s="155" t="s">
        <v>221</v>
      </c>
      <c r="B152" s="167">
        <v>100</v>
      </c>
      <c r="C152" s="345" t="s">
        <v>736</v>
      </c>
      <c r="D152" s="345"/>
      <c r="E152" s="290" t="s">
        <v>738</v>
      </c>
      <c r="F152" s="290"/>
      <c r="G152" s="19"/>
    </row>
    <row r="153" spans="1:7" ht="13.8" customHeight="1">
      <c r="A153" s="163" t="s">
        <v>126</v>
      </c>
      <c r="B153" s="125"/>
      <c r="C153" s="125"/>
      <c r="D153" s="125"/>
      <c r="E153" s="125"/>
      <c r="F153" s="125"/>
      <c r="G153" s="125"/>
    </row>
    <row r="154" spans="1:7" ht="33" customHeight="1">
      <c r="A154" s="168" t="s">
        <v>127</v>
      </c>
      <c r="B154" s="338" t="s">
        <v>222</v>
      </c>
      <c r="C154" s="338"/>
      <c r="D154" s="338"/>
      <c r="E154" s="338"/>
      <c r="F154" s="338"/>
      <c r="G154" s="144"/>
    </row>
    <row r="155" spans="1:7" ht="33" customHeight="1">
      <c r="A155" s="168" t="s">
        <v>128</v>
      </c>
      <c r="B155" s="338" t="s">
        <v>739</v>
      </c>
      <c r="C155" s="338"/>
      <c r="D155" s="338"/>
      <c r="E155" s="338"/>
      <c r="F155" s="338"/>
      <c r="G155" s="144"/>
    </row>
    <row r="156" spans="1:7" ht="33" customHeight="1">
      <c r="A156" s="168" t="s">
        <v>154</v>
      </c>
      <c r="B156" s="338" t="s">
        <v>223</v>
      </c>
      <c r="C156" s="338"/>
      <c r="D156" s="338"/>
      <c r="E156" s="338"/>
      <c r="F156" s="338"/>
      <c r="G156" s="144"/>
    </row>
    <row r="157" spans="1:7" ht="33" customHeight="1">
      <c r="A157" s="168" t="s">
        <v>155</v>
      </c>
      <c r="B157" s="338" t="s">
        <v>224</v>
      </c>
      <c r="C157" s="338"/>
      <c r="D157" s="338"/>
      <c r="E157" s="338"/>
      <c r="F157" s="338"/>
      <c r="G157" s="144"/>
    </row>
    <row r="158" spans="1:7" ht="33" customHeight="1">
      <c r="A158" s="168" t="s">
        <v>204</v>
      </c>
      <c r="B158" s="338" t="s">
        <v>226</v>
      </c>
      <c r="C158" s="338"/>
      <c r="D158" s="338"/>
      <c r="E158" s="338"/>
      <c r="F158" s="338"/>
      <c r="G158" s="144"/>
    </row>
    <row r="159" spans="1:7" ht="33" customHeight="1">
      <c r="A159" s="168" t="s">
        <v>225</v>
      </c>
      <c r="B159" s="338" t="s">
        <v>740</v>
      </c>
      <c r="C159" s="338"/>
      <c r="D159" s="338"/>
      <c r="E159" s="338"/>
      <c r="F159" s="338"/>
      <c r="G159" s="144"/>
    </row>
    <row r="160" spans="1:7" ht="33" customHeight="1">
      <c r="A160" s="168" t="s">
        <v>621</v>
      </c>
      <c r="B160" s="338" t="s">
        <v>741</v>
      </c>
      <c r="C160" s="338"/>
      <c r="D160" s="338"/>
      <c r="E160" s="338"/>
      <c r="F160" s="338"/>
      <c r="G160" s="144"/>
    </row>
    <row r="161" spans="1:7" ht="10.95" customHeight="1">
      <c r="A161" s="144"/>
      <c r="B161" s="144"/>
      <c r="C161" s="144"/>
      <c r="D161" s="144"/>
      <c r="E161" s="144"/>
      <c r="F161" s="144"/>
      <c r="G161" s="144"/>
    </row>
    <row r="162" spans="1:7" ht="25.95" customHeight="1">
      <c r="A162" s="341" t="s">
        <v>227</v>
      </c>
      <c r="B162" s="341"/>
      <c r="C162" s="341"/>
      <c r="D162" s="341"/>
      <c r="E162" s="341"/>
      <c r="F162" s="341"/>
      <c r="G162" s="2"/>
    </row>
    <row r="163" spans="1:7" ht="25.95" customHeight="1">
      <c r="A163" s="151" t="s">
        <v>718</v>
      </c>
      <c r="B163" s="152" t="s">
        <v>209</v>
      </c>
      <c r="C163" s="156" t="s">
        <v>742</v>
      </c>
      <c r="D163" s="292" t="s">
        <v>167</v>
      </c>
      <c r="E163" s="293"/>
      <c r="F163" s="152" t="s">
        <v>117</v>
      </c>
      <c r="G163" s="9"/>
    </row>
    <row r="164" spans="1:7" ht="36.75" customHeight="1">
      <c r="A164" s="155" t="s">
        <v>228</v>
      </c>
      <c r="B164" s="169" t="s">
        <v>211</v>
      </c>
      <c r="C164" s="167">
        <v>6669.5174120590691</v>
      </c>
      <c r="D164" s="290" t="s">
        <v>743</v>
      </c>
      <c r="E164" s="291"/>
      <c r="F164" s="156" t="s">
        <v>230</v>
      </c>
      <c r="G164" s="9"/>
    </row>
    <row r="165" spans="1:7" ht="36.75" customHeight="1">
      <c r="A165" s="155" t="s">
        <v>231</v>
      </c>
      <c r="B165" s="169" t="s">
        <v>215</v>
      </c>
      <c r="C165" s="167">
        <v>3877.6264023599238</v>
      </c>
      <c r="D165" s="290" t="s">
        <v>743</v>
      </c>
      <c r="E165" s="291"/>
      <c r="F165" s="156" t="s">
        <v>230</v>
      </c>
      <c r="G165" s="9"/>
    </row>
    <row r="166" spans="1:7" ht="25.95" customHeight="1">
      <c r="A166" s="191" t="s">
        <v>232</v>
      </c>
      <c r="B166" s="191"/>
      <c r="C166" s="191"/>
      <c r="D166" s="191"/>
      <c r="E166" s="191"/>
      <c r="F166" s="191"/>
      <c r="G166" s="6"/>
    </row>
    <row r="167" spans="1:7" ht="18" customHeight="1">
      <c r="A167" s="252" t="s">
        <v>233</v>
      </c>
      <c r="B167" s="252"/>
      <c r="C167" s="252"/>
      <c r="D167" s="252"/>
      <c r="E167" s="252"/>
      <c r="F167" s="252"/>
      <c r="G167" s="126"/>
    </row>
    <row r="168" spans="1:7" ht="49.95" customHeight="1">
      <c r="A168" s="287" t="s">
        <v>682</v>
      </c>
      <c r="B168" s="287"/>
      <c r="C168" s="287"/>
      <c r="D168" s="287"/>
      <c r="E168" s="287"/>
      <c r="F168" s="287"/>
      <c r="G168" s="12"/>
    </row>
    <row r="169" spans="1:7" ht="31.2" customHeight="1">
      <c r="A169" s="296" t="s">
        <v>3</v>
      </c>
      <c r="B169" s="298" t="s">
        <v>209</v>
      </c>
      <c r="C169" s="299" t="s">
        <v>652</v>
      </c>
      <c r="D169" s="299"/>
      <c r="E169" s="299" t="s">
        <v>652</v>
      </c>
      <c r="F169" s="299"/>
      <c r="G169" s="18"/>
    </row>
    <row r="170" spans="1:7" ht="25.95" customHeight="1">
      <c r="A170" s="297"/>
      <c r="B170" s="204"/>
      <c r="C170" s="279" t="s">
        <v>234</v>
      </c>
      <c r="D170" s="279"/>
      <c r="E170" s="279" t="s">
        <v>235</v>
      </c>
      <c r="F170" s="279"/>
      <c r="G170" s="19"/>
    </row>
    <row r="171" spans="1:7" ht="25.95" customHeight="1">
      <c r="A171" s="53" t="s">
        <v>236</v>
      </c>
      <c r="B171" s="52" t="s">
        <v>683</v>
      </c>
      <c r="C171" s="294">
        <v>2.5</v>
      </c>
      <c r="D171" s="294"/>
      <c r="E171" s="294">
        <v>3.5</v>
      </c>
      <c r="F171" s="294"/>
    </row>
    <row r="172" spans="1:7" ht="25.95" customHeight="1">
      <c r="A172" s="53" t="s">
        <v>237</v>
      </c>
      <c r="B172" s="65" t="s">
        <v>238</v>
      </c>
      <c r="C172" s="295">
        <v>5.01</v>
      </c>
      <c r="D172" s="295"/>
      <c r="E172" s="295">
        <v>7</v>
      </c>
      <c r="F172" s="295"/>
    </row>
    <row r="173" spans="1:7" ht="16.95" customHeight="1">
      <c r="B173" s="2" t="s">
        <v>126</v>
      </c>
      <c r="C173" s="42"/>
      <c r="D173" s="42"/>
    </row>
    <row r="174" spans="1:7" ht="39.6" customHeight="1">
      <c r="A174" s="40" t="s">
        <v>127</v>
      </c>
      <c r="B174" s="288" t="s">
        <v>239</v>
      </c>
      <c r="C174" s="288"/>
      <c r="D174" s="288"/>
      <c r="E174" s="288"/>
      <c r="F174" s="288"/>
      <c r="G174" s="288"/>
    </row>
    <row r="175" spans="1:7" ht="18" customHeight="1">
      <c r="A175" s="40" t="s">
        <v>128</v>
      </c>
      <c r="B175" s="289" t="s">
        <v>240</v>
      </c>
      <c r="C175" s="289"/>
      <c r="D175" s="289"/>
      <c r="E175" s="289"/>
      <c r="F175" s="289"/>
      <c r="G175" s="289"/>
    </row>
    <row r="176" spans="1:7" ht="25.95" customHeight="1">
      <c r="A176" s="40" t="s">
        <v>154</v>
      </c>
      <c r="B176" s="249" t="s">
        <v>241</v>
      </c>
      <c r="C176" s="249"/>
      <c r="D176" s="249"/>
      <c r="E176" s="249"/>
      <c r="F176" s="249"/>
      <c r="G176" s="249"/>
    </row>
    <row r="177" spans="1:7" ht="25.95" customHeight="1">
      <c r="A177" s="40" t="s">
        <v>155</v>
      </c>
      <c r="B177" s="249" t="s">
        <v>684</v>
      </c>
      <c r="C177" s="249"/>
      <c r="D177" s="249"/>
      <c r="E177" s="249"/>
      <c r="F177" s="249"/>
      <c r="G177" s="249"/>
    </row>
    <row r="178" spans="1:7" ht="25.95" customHeight="1">
      <c r="A178" s="40" t="s">
        <v>204</v>
      </c>
      <c r="B178" s="249" t="s">
        <v>242</v>
      </c>
      <c r="C178" s="249"/>
      <c r="D178" s="249"/>
      <c r="E178" s="249"/>
      <c r="F178" s="249"/>
      <c r="G178" s="249"/>
    </row>
    <row r="179" spans="1:7" ht="41.4" customHeight="1">
      <c r="A179" s="180" t="s">
        <v>647</v>
      </c>
      <c r="B179" s="180"/>
      <c r="C179" s="180"/>
      <c r="D179" s="180"/>
      <c r="E179" s="180"/>
      <c r="F179" s="180"/>
      <c r="G179" s="12"/>
    </row>
    <row r="180" spans="1:7" ht="25.95" customHeight="1">
      <c r="A180" s="283" t="s">
        <v>3</v>
      </c>
      <c r="B180" s="238" t="s">
        <v>243</v>
      </c>
      <c r="C180" s="239"/>
      <c r="D180" s="178" t="s">
        <v>244</v>
      </c>
      <c r="E180" s="285"/>
      <c r="F180" s="179"/>
    </row>
    <row r="181" spans="1:7" ht="25.95" customHeight="1">
      <c r="A181" s="284"/>
      <c r="B181" s="240"/>
      <c r="C181" s="241"/>
      <c r="D181" s="109" t="s">
        <v>234</v>
      </c>
      <c r="E181" s="202" t="s">
        <v>235</v>
      </c>
      <c r="F181" s="203"/>
    </row>
    <row r="182" spans="1:7" ht="37.950000000000003" customHeight="1">
      <c r="A182" s="53" t="s">
        <v>245</v>
      </c>
      <c r="B182" s="184" t="s">
        <v>246</v>
      </c>
      <c r="C182" s="185"/>
      <c r="D182" s="66">
        <v>24630</v>
      </c>
      <c r="E182" s="280">
        <v>28977.000588235293</v>
      </c>
      <c r="F182" s="282"/>
    </row>
    <row r="183" spans="1:7" ht="36" customHeight="1">
      <c r="A183" s="53" t="s">
        <v>247</v>
      </c>
      <c r="B183" s="184" t="s">
        <v>248</v>
      </c>
      <c r="C183" s="185"/>
      <c r="D183" s="66">
        <v>17920</v>
      </c>
      <c r="E183" s="280">
        <v>21083.002941176474</v>
      </c>
      <c r="F183" s="282"/>
    </row>
    <row r="184" spans="1:7" ht="37.950000000000003" customHeight="1">
      <c r="A184" s="53" t="s">
        <v>249</v>
      </c>
      <c r="B184" s="184" t="s">
        <v>250</v>
      </c>
      <c r="C184" s="185"/>
      <c r="D184" s="66">
        <v>17290</v>
      </c>
      <c r="E184" s="280">
        <v>20341.466470588235</v>
      </c>
      <c r="F184" s="282"/>
    </row>
    <row r="185" spans="1:7" ht="40.200000000000003" customHeight="1">
      <c r="A185" s="53" t="s">
        <v>251</v>
      </c>
      <c r="B185" s="184" t="s">
        <v>252</v>
      </c>
      <c r="C185" s="185"/>
      <c r="D185" s="66">
        <v>9387</v>
      </c>
      <c r="E185" s="280">
        <v>11043.709411764707</v>
      </c>
      <c r="F185" s="282"/>
    </row>
    <row r="186" spans="1:7" ht="17.25" customHeight="1">
      <c r="B186" s="2" t="s">
        <v>126</v>
      </c>
      <c r="C186" s="20"/>
      <c r="D186" s="17"/>
    </row>
    <row r="187" spans="1:7" ht="25.95" customHeight="1">
      <c r="A187" s="43" t="s">
        <v>127</v>
      </c>
      <c r="B187" s="233" t="s">
        <v>648</v>
      </c>
      <c r="C187" s="233"/>
      <c r="D187" s="233"/>
      <c r="E187" s="233"/>
      <c r="F187" s="233"/>
      <c r="G187" s="233"/>
    </row>
    <row r="188" spans="1:7" ht="25.95" customHeight="1">
      <c r="A188" s="43" t="s">
        <v>128</v>
      </c>
      <c r="B188" s="233" t="s">
        <v>253</v>
      </c>
      <c r="C188" s="233"/>
      <c r="D188" s="233"/>
      <c r="E188" s="233"/>
      <c r="F188" s="233"/>
      <c r="G188" s="233"/>
    </row>
    <row r="189" spans="1:7" ht="25.95" customHeight="1">
      <c r="A189" s="43"/>
      <c r="B189" s="233" t="s">
        <v>649</v>
      </c>
      <c r="C189" s="233"/>
      <c r="D189" s="233"/>
      <c r="E189" s="233"/>
      <c r="F189" s="233"/>
      <c r="G189" s="233"/>
    </row>
    <row r="190" spans="1:7" ht="16.5" customHeight="1">
      <c r="A190" s="43"/>
      <c r="B190" s="231" t="s">
        <v>650</v>
      </c>
      <c r="C190" s="231"/>
      <c r="D190" s="231"/>
      <c r="E190" s="231"/>
      <c r="F190" s="231"/>
      <c r="G190" s="22"/>
    </row>
    <row r="191" spans="1:7" ht="17.25" customHeight="1">
      <c r="A191" s="43"/>
      <c r="B191" s="232" t="s">
        <v>685</v>
      </c>
      <c r="C191" s="232"/>
      <c r="D191" s="232"/>
      <c r="E191" s="232"/>
      <c r="F191" s="232"/>
      <c r="G191" s="22"/>
    </row>
    <row r="192" spans="1:7" ht="13.5" customHeight="1">
      <c r="A192" s="43"/>
      <c r="B192" s="232" t="s">
        <v>254</v>
      </c>
      <c r="C192" s="232"/>
      <c r="D192" s="232"/>
      <c r="E192" s="232"/>
      <c r="F192" s="232"/>
      <c r="G192" s="22"/>
    </row>
    <row r="193" spans="1:7" ht="25.95" customHeight="1">
      <c r="A193" s="43" t="s">
        <v>255</v>
      </c>
      <c r="B193" s="233" t="s">
        <v>256</v>
      </c>
      <c r="C193" s="233"/>
      <c r="D193" s="233"/>
      <c r="E193" s="233"/>
      <c r="F193" s="233"/>
      <c r="G193" s="233"/>
    </row>
    <row r="194" spans="1:7" ht="17.25" customHeight="1">
      <c r="A194" s="43"/>
      <c r="B194" s="234" t="s">
        <v>257</v>
      </c>
      <c r="C194" s="234"/>
      <c r="D194" s="234"/>
      <c r="E194" s="234"/>
      <c r="F194" s="234"/>
      <c r="G194" s="22"/>
    </row>
    <row r="195" spans="1:7" ht="20.25" customHeight="1">
      <c r="A195" s="43"/>
      <c r="B195" s="114" t="s">
        <v>258</v>
      </c>
      <c r="C195" s="114"/>
      <c r="D195" s="114"/>
      <c r="E195" s="114"/>
      <c r="F195" s="114"/>
      <c r="G195" s="22"/>
    </row>
    <row r="196" spans="1:7" ht="15" customHeight="1">
      <c r="A196" s="43"/>
      <c r="B196" s="114" t="s">
        <v>259</v>
      </c>
      <c r="C196" s="114"/>
      <c r="D196" s="114"/>
      <c r="E196" s="114"/>
      <c r="F196" s="114"/>
      <c r="G196" s="22"/>
    </row>
    <row r="197" spans="1:7" ht="14.25" customHeight="1">
      <c r="A197" s="43"/>
      <c r="B197" s="114" t="s">
        <v>260</v>
      </c>
      <c r="C197" s="114"/>
      <c r="D197" s="114"/>
      <c r="E197" s="114"/>
      <c r="F197" s="114"/>
      <c r="G197" s="22"/>
    </row>
    <row r="198" spans="1:7" ht="16.5" customHeight="1">
      <c r="A198" s="43"/>
      <c r="B198" s="114" t="s">
        <v>261</v>
      </c>
      <c r="C198" s="114"/>
      <c r="D198" s="114"/>
      <c r="E198" s="114"/>
      <c r="F198" s="114"/>
      <c r="G198" s="22"/>
    </row>
    <row r="199" spans="1:7" ht="16.5" customHeight="1">
      <c r="A199" s="43"/>
      <c r="B199" s="114" t="s">
        <v>262</v>
      </c>
      <c r="C199" s="114"/>
      <c r="D199" s="114"/>
      <c r="E199" s="114"/>
      <c r="F199" s="114"/>
      <c r="G199" s="22"/>
    </row>
    <row r="200" spans="1:7" ht="12.75" customHeight="1">
      <c r="A200" s="43"/>
      <c r="B200" s="114" t="s">
        <v>263</v>
      </c>
      <c r="C200" s="114"/>
      <c r="D200" s="114"/>
      <c r="E200" s="114"/>
      <c r="F200" s="114"/>
      <c r="G200" s="22"/>
    </row>
    <row r="201" spans="1:7" ht="14.25" customHeight="1">
      <c r="A201" s="43"/>
      <c r="B201" s="114" t="s">
        <v>264</v>
      </c>
      <c r="C201" s="114"/>
      <c r="D201" s="114"/>
      <c r="E201" s="114"/>
      <c r="F201" s="114"/>
      <c r="G201" s="22"/>
    </row>
    <row r="202" spans="1:7" ht="15" customHeight="1">
      <c r="A202" s="43"/>
      <c r="B202" s="114" t="s">
        <v>265</v>
      </c>
      <c r="C202" s="114"/>
      <c r="D202" s="114"/>
      <c r="E202" s="114"/>
      <c r="F202" s="114"/>
      <c r="G202" s="22"/>
    </row>
    <row r="203" spans="1:7" ht="30.6" customHeight="1">
      <c r="A203" s="43" t="s">
        <v>266</v>
      </c>
      <c r="B203" s="233" t="s">
        <v>267</v>
      </c>
      <c r="C203" s="233"/>
      <c r="D203" s="233"/>
      <c r="E203" s="233"/>
      <c r="F203" s="233"/>
      <c r="G203" s="233"/>
    </row>
    <row r="204" spans="1:7" ht="43.2" customHeight="1">
      <c r="A204" s="287" t="s">
        <v>646</v>
      </c>
      <c r="B204" s="287"/>
      <c r="C204" s="287"/>
      <c r="D204" s="287"/>
      <c r="E204" s="287"/>
      <c r="F204" s="287"/>
      <c r="G204" s="12"/>
    </row>
    <row r="205" spans="1:7" ht="25.95" customHeight="1">
      <c r="A205" s="283" t="s">
        <v>3</v>
      </c>
      <c r="B205" s="238" t="s">
        <v>243</v>
      </c>
      <c r="C205" s="239"/>
      <c r="D205" s="202" t="s">
        <v>268</v>
      </c>
      <c r="E205" s="285"/>
      <c r="F205" s="179"/>
    </row>
    <row r="206" spans="1:7" ht="25.95" customHeight="1">
      <c r="A206" s="284"/>
      <c r="B206" s="240"/>
      <c r="C206" s="241"/>
      <c r="D206" s="202" t="s">
        <v>234</v>
      </c>
      <c r="E206" s="286"/>
      <c r="F206" s="203"/>
    </row>
    <row r="207" spans="1:7" ht="32.4" customHeight="1">
      <c r="A207" s="53" t="s">
        <v>269</v>
      </c>
      <c r="B207" s="184" t="s">
        <v>270</v>
      </c>
      <c r="C207" s="185"/>
      <c r="D207" s="280">
        <v>63835.42</v>
      </c>
      <c r="E207" s="281"/>
      <c r="F207" s="282"/>
    </row>
    <row r="208" spans="1:7" ht="34.950000000000003" customHeight="1">
      <c r="A208" s="53" t="s">
        <v>271</v>
      </c>
      <c r="B208" s="184" t="s">
        <v>272</v>
      </c>
      <c r="C208" s="185"/>
      <c r="D208" s="280">
        <v>39402.58</v>
      </c>
      <c r="E208" s="281"/>
      <c r="F208" s="282"/>
    </row>
    <row r="209" spans="1:7" ht="37.200000000000003" customHeight="1">
      <c r="A209" s="53" t="s">
        <v>273</v>
      </c>
      <c r="B209" s="184" t="s">
        <v>274</v>
      </c>
      <c r="C209" s="185"/>
      <c r="D209" s="280">
        <v>65437.73</v>
      </c>
      <c r="E209" s="281"/>
      <c r="F209" s="282"/>
    </row>
    <row r="210" spans="1:7" ht="21.6" customHeight="1">
      <c r="B210" s="2" t="s">
        <v>126</v>
      </c>
      <c r="C210" s="20"/>
      <c r="D210" s="17"/>
    </row>
    <row r="211" spans="1:7" ht="25.95" customHeight="1">
      <c r="A211" s="43" t="s">
        <v>127</v>
      </c>
      <c r="B211" s="233" t="s">
        <v>686</v>
      </c>
      <c r="C211" s="233"/>
      <c r="D211" s="233"/>
      <c r="E211" s="233"/>
      <c r="F211" s="233"/>
      <c r="G211" s="233"/>
    </row>
    <row r="212" spans="1:7" ht="17.25" customHeight="1">
      <c r="A212" s="43" t="s">
        <v>128</v>
      </c>
      <c r="B212" s="233" t="s">
        <v>275</v>
      </c>
      <c r="C212" s="233"/>
      <c r="D212" s="233"/>
      <c r="E212" s="233"/>
      <c r="F212" s="233"/>
      <c r="G212" s="115"/>
    </row>
    <row r="213" spans="1:7" ht="17.25" customHeight="1">
      <c r="A213" s="43" t="s">
        <v>154</v>
      </c>
      <c r="B213" s="233" t="s">
        <v>276</v>
      </c>
      <c r="C213" s="233"/>
      <c r="D213" s="233"/>
      <c r="E213" s="233"/>
      <c r="F213" s="233"/>
      <c r="G213" s="115"/>
    </row>
    <row r="214" spans="1:7" ht="16.95" customHeight="1">
      <c r="A214" s="24" t="s">
        <v>154</v>
      </c>
      <c r="B214" s="273" t="s">
        <v>687</v>
      </c>
      <c r="C214" s="273"/>
      <c r="D214" s="273"/>
      <c r="E214" s="273"/>
      <c r="F214" s="273"/>
      <c r="G214" s="273"/>
    </row>
    <row r="215" spans="1:7" ht="16.5" customHeight="1">
      <c r="A215" s="127"/>
      <c r="B215" s="274" t="s">
        <v>277</v>
      </c>
      <c r="C215" s="274"/>
      <c r="D215" s="274"/>
      <c r="E215" s="274"/>
      <c r="F215" s="274"/>
    </row>
    <row r="216" spans="1:7" ht="21" customHeight="1">
      <c r="A216" s="128"/>
      <c r="B216" s="274" t="s">
        <v>278</v>
      </c>
      <c r="C216" s="274"/>
      <c r="D216" s="274"/>
      <c r="E216" s="274"/>
      <c r="F216" s="274"/>
    </row>
    <row r="217" spans="1:7" ht="22.95" customHeight="1">
      <c r="A217" s="255" t="s">
        <v>279</v>
      </c>
      <c r="B217" s="255"/>
      <c r="C217" s="255"/>
      <c r="D217" s="255"/>
      <c r="E217" s="255"/>
      <c r="F217" s="255"/>
    </row>
    <row r="218" spans="1:7" ht="25.95" customHeight="1">
      <c r="A218" s="257" t="s">
        <v>280</v>
      </c>
      <c r="B218" s="258" t="s">
        <v>243</v>
      </c>
      <c r="C218" s="258" t="s">
        <v>281</v>
      </c>
      <c r="D218" s="278"/>
      <c r="E218" s="278"/>
      <c r="F218" s="278"/>
    </row>
    <row r="219" spans="1:7" ht="25.95" customHeight="1">
      <c r="A219" s="257"/>
      <c r="B219" s="276"/>
      <c r="C219" s="279" t="s">
        <v>234</v>
      </c>
      <c r="D219" s="277"/>
      <c r="E219" s="279" t="s">
        <v>235</v>
      </c>
      <c r="F219" s="275"/>
    </row>
    <row r="220" spans="1:7" ht="25.95" customHeight="1">
      <c r="A220" s="275"/>
      <c r="B220" s="277"/>
      <c r="C220" s="147" t="s">
        <v>282</v>
      </c>
      <c r="D220" s="149" t="s">
        <v>283</v>
      </c>
      <c r="E220" s="147" t="s">
        <v>282</v>
      </c>
      <c r="F220" s="149" t="s">
        <v>283</v>
      </c>
    </row>
    <row r="221" spans="1:7" ht="40.950000000000003" customHeight="1">
      <c r="A221" s="67" t="s">
        <v>284</v>
      </c>
      <c r="B221" s="148" t="s">
        <v>285</v>
      </c>
      <c r="C221" s="68">
        <v>4638.84</v>
      </c>
      <c r="D221" s="68">
        <v>4638.84</v>
      </c>
      <c r="E221" s="68">
        <v>8759.89</v>
      </c>
      <c r="F221" s="68">
        <v>8759.89</v>
      </c>
    </row>
    <row r="222" spans="1:7" ht="53.4" customHeight="1">
      <c r="A222" s="173" t="s">
        <v>286</v>
      </c>
      <c r="B222" s="148" t="s">
        <v>287</v>
      </c>
      <c r="C222" s="68">
        <v>10491.08</v>
      </c>
      <c r="D222" s="68">
        <v>7968.15</v>
      </c>
      <c r="E222" s="68">
        <v>19811.21</v>
      </c>
      <c r="F222" s="68">
        <v>14765.34</v>
      </c>
    </row>
    <row r="223" spans="1:7" ht="25.95" customHeight="1">
      <c r="A223" s="129"/>
      <c r="B223" s="27" t="s">
        <v>126</v>
      </c>
      <c r="C223" s="27"/>
      <c r="D223" s="27"/>
      <c r="E223" s="27"/>
      <c r="F223" s="27"/>
    </row>
    <row r="224" spans="1:7" ht="25.95" customHeight="1">
      <c r="A224" s="28" t="s">
        <v>127</v>
      </c>
      <c r="B224" s="233" t="s">
        <v>288</v>
      </c>
      <c r="C224" s="233"/>
      <c r="D224" s="233"/>
      <c r="E224" s="233"/>
      <c r="F224" s="233"/>
      <c r="G224" s="233"/>
    </row>
    <row r="225" spans="1:7" ht="21.75" customHeight="1">
      <c r="A225" s="28"/>
      <c r="B225" s="233" t="s">
        <v>289</v>
      </c>
      <c r="C225" s="233"/>
      <c r="D225" s="233"/>
      <c r="E225" s="233"/>
      <c r="F225" s="233"/>
      <c r="G225" s="233"/>
    </row>
    <row r="226" spans="1:7" ht="25.95" customHeight="1">
      <c r="A226" s="28" t="s">
        <v>128</v>
      </c>
      <c r="B226" s="233" t="s">
        <v>290</v>
      </c>
      <c r="C226" s="233"/>
      <c r="D226" s="233"/>
      <c r="E226" s="233"/>
      <c r="F226" s="233"/>
      <c r="G226" s="233"/>
    </row>
    <row r="227" spans="1:7" ht="15" customHeight="1">
      <c r="A227" s="29"/>
      <c r="B227" s="232" t="s">
        <v>688</v>
      </c>
      <c r="C227" s="232"/>
      <c r="D227" s="232"/>
      <c r="E227" s="232"/>
      <c r="F227" s="232"/>
      <c r="G227" s="22"/>
    </row>
    <row r="228" spans="1:7" ht="19.5" customHeight="1">
      <c r="A228" s="130"/>
      <c r="B228" s="232" t="s">
        <v>254</v>
      </c>
      <c r="C228" s="232"/>
      <c r="D228" s="232"/>
      <c r="E228" s="232"/>
      <c r="F228" s="232"/>
      <c r="G228" s="22"/>
    </row>
    <row r="229" spans="1:7" ht="25.95" customHeight="1">
      <c r="A229" s="255" t="s">
        <v>291</v>
      </c>
      <c r="B229" s="256"/>
      <c r="C229" s="256"/>
      <c r="D229" s="256"/>
      <c r="E229" s="256"/>
      <c r="F229" s="256"/>
      <c r="G229" s="22"/>
    </row>
    <row r="230" spans="1:7" ht="25.95" customHeight="1">
      <c r="A230" s="257" t="s">
        <v>280</v>
      </c>
      <c r="B230" s="267" t="s">
        <v>243</v>
      </c>
      <c r="C230" s="268"/>
      <c r="D230" s="259" t="s">
        <v>667</v>
      </c>
      <c r="E230" s="271"/>
      <c r="F230" s="272"/>
    </row>
    <row r="231" spans="1:7" ht="25.95" customHeight="1">
      <c r="A231" s="257"/>
      <c r="B231" s="269"/>
      <c r="C231" s="270"/>
      <c r="D231" s="117" t="s">
        <v>234</v>
      </c>
      <c r="E231" s="260" t="s">
        <v>235</v>
      </c>
      <c r="F231" s="261"/>
    </row>
    <row r="232" spans="1:7" ht="42.6" customHeight="1">
      <c r="A232" s="67" t="s">
        <v>292</v>
      </c>
      <c r="B232" s="264" t="s">
        <v>293</v>
      </c>
      <c r="C232" s="264"/>
      <c r="D232" s="118">
        <v>2685.9634153453453</v>
      </c>
      <c r="E232" s="265">
        <v>3875.62</v>
      </c>
      <c r="F232" s="266"/>
    </row>
    <row r="233" spans="1:7" ht="42.6" customHeight="1">
      <c r="A233" s="67" t="s">
        <v>294</v>
      </c>
      <c r="B233" s="264" t="s">
        <v>295</v>
      </c>
      <c r="C233" s="264"/>
      <c r="D233" s="118">
        <v>1862.81</v>
      </c>
      <c r="E233" s="265">
        <v>3401.01</v>
      </c>
      <c r="F233" s="266"/>
    </row>
    <row r="234" spans="1:7" ht="42.6" customHeight="1">
      <c r="A234" s="67" t="s">
        <v>296</v>
      </c>
      <c r="B234" s="264" t="s">
        <v>297</v>
      </c>
      <c r="C234" s="264"/>
      <c r="D234" s="118">
        <v>935.04</v>
      </c>
      <c r="E234" s="265">
        <v>1610.97</v>
      </c>
      <c r="F234" s="266"/>
    </row>
    <row r="235" spans="1:7" ht="42.6" customHeight="1">
      <c r="A235" s="67" t="s">
        <v>298</v>
      </c>
      <c r="B235" s="264" t="s">
        <v>299</v>
      </c>
      <c r="C235" s="264"/>
      <c r="D235" s="118">
        <v>1759.46</v>
      </c>
      <c r="E235" s="265">
        <v>2473.69</v>
      </c>
      <c r="F235" s="266"/>
    </row>
    <row r="236" spans="1:7" ht="25.95" customHeight="1">
      <c r="A236" s="129"/>
      <c r="B236" s="262" t="s">
        <v>300</v>
      </c>
      <c r="C236" s="262"/>
      <c r="D236" s="263"/>
      <c r="E236" s="263"/>
      <c r="F236" s="263"/>
    </row>
    <row r="237" spans="1:7" ht="16.5" customHeight="1">
      <c r="A237" s="131">
        <v>1</v>
      </c>
      <c r="B237" s="249" t="s">
        <v>301</v>
      </c>
      <c r="C237" s="249"/>
      <c r="D237" s="249"/>
      <c r="E237" s="249"/>
      <c r="F237" s="249"/>
      <c r="G237" s="249"/>
    </row>
    <row r="238" spans="1:7" ht="15.75" customHeight="1">
      <c r="A238" s="131"/>
      <c r="B238" s="262" t="s">
        <v>302</v>
      </c>
      <c r="C238" s="262"/>
      <c r="D238" s="262"/>
      <c r="E238" s="262"/>
      <c r="F238" s="262"/>
    </row>
    <row r="239" spans="1:7" ht="17.25" customHeight="1">
      <c r="A239" s="131"/>
      <c r="B239" s="262" t="s">
        <v>303</v>
      </c>
      <c r="C239" s="262"/>
      <c r="D239" s="262"/>
      <c r="E239" s="262"/>
      <c r="F239" s="262"/>
    </row>
    <row r="240" spans="1:7" ht="17.399999999999999" customHeight="1">
      <c r="A240" s="131"/>
      <c r="B240" s="262" t="s">
        <v>304</v>
      </c>
      <c r="C240" s="262"/>
      <c r="D240" s="262"/>
      <c r="E240" s="262"/>
      <c r="F240" s="262"/>
    </row>
    <row r="241" spans="1:7" ht="25.95" customHeight="1">
      <c r="A241" s="131">
        <v>2</v>
      </c>
      <c r="B241" s="249" t="s">
        <v>704</v>
      </c>
      <c r="C241" s="249"/>
      <c r="D241" s="249"/>
      <c r="E241" s="249"/>
      <c r="F241" s="249"/>
      <c r="G241" s="249"/>
    </row>
    <row r="242" spans="1:7" ht="17.25" customHeight="1">
      <c r="A242" s="129"/>
      <c r="B242" s="129"/>
      <c r="C242" s="129"/>
      <c r="D242" s="129"/>
      <c r="E242" s="129"/>
      <c r="F242" s="129"/>
    </row>
    <row r="243" spans="1:7" ht="25.95" customHeight="1">
      <c r="A243" s="255" t="s">
        <v>305</v>
      </c>
      <c r="B243" s="256"/>
      <c r="C243" s="256"/>
      <c r="D243" s="256"/>
      <c r="E243" s="256"/>
      <c r="F243" s="256"/>
    </row>
    <row r="244" spans="1:7" ht="12" customHeight="1">
      <c r="A244" s="129"/>
      <c r="B244" s="129"/>
      <c r="C244" s="129"/>
      <c r="D244" s="129"/>
      <c r="E244" s="129"/>
      <c r="F244" s="129"/>
    </row>
    <row r="245" spans="1:7" ht="25.95" customHeight="1">
      <c r="A245" s="257" t="s">
        <v>280</v>
      </c>
      <c r="B245" s="258" t="s">
        <v>243</v>
      </c>
      <c r="C245" s="258"/>
      <c r="D245" s="258" t="s">
        <v>306</v>
      </c>
      <c r="E245" s="259"/>
      <c r="F245" s="258"/>
    </row>
    <row r="246" spans="1:7" ht="25.95" customHeight="1">
      <c r="A246" s="257"/>
      <c r="B246" s="258"/>
      <c r="C246" s="258"/>
      <c r="D246" s="117" t="s">
        <v>234</v>
      </c>
      <c r="E246" s="260" t="s">
        <v>235</v>
      </c>
      <c r="F246" s="261"/>
    </row>
    <row r="247" spans="1:7" ht="44.4" customHeight="1">
      <c r="A247" s="69" t="s">
        <v>307</v>
      </c>
      <c r="B247" s="190" t="s">
        <v>308</v>
      </c>
      <c r="C247" s="190"/>
      <c r="D247" s="70">
        <v>31615.75</v>
      </c>
      <c r="E247" s="253">
        <v>61362.47</v>
      </c>
      <c r="F247" s="254"/>
    </row>
    <row r="248" spans="1:7" ht="44.4" customHeight="1">
      <c r="A248" s="69" t="s">
        <v>309</v>
      </c>
      <c r="B248" s="190" t="s">
        <v>310</v>
      </c>
      <c r="C248" s="190"/>
      <c r="D248" s="70">
        <v>1053.8599999999999</v>
      </c>
      <c r="E248" s="253">
        <v>2045.44</v>
      </c>
      <c r="F248" s="254"/>
    </row>
    <row r="249" spans="1:7" ht="11.25" customHeight="1">
      <c r="A249" s="2"/>
      <c r="D249" s="2"/>
      <c r="E249" s="2"/>
      <c r="F249" s="2"/>
    </row>
    <row r="250" spans="1:7" ht="39" customHeight="1">
      <c r="A250" s="180" t="s">
        <v>657</v>
      </c>
      <c r="B250" s="180"/>
      <c r="C250" s="180"/>
      <c r="D250" s="180"/>
      <c r="E250" s="180"/>
      <c r="F250" s="180"/>
      <c r="G250" s="13"/>
    </row>
    <row r="251" spans="1:7" ht="28.2" customHeight="1">
      <c r="A251" s="102" t="s">
        <v>3</v>
      </c>
      <c r="B251" s="178" t="s">
        <v>243</v>
      </c>
      <c r="C251" s="179"/>
      <c r="D251" s="109" t="s">
        <v>158</v>
      </c>
      <c r="E251" s="109" t="s">
        <v>689</v>
      </c>
      <c r="F251" s="109" t="s">
        <v>167</v>
      </c>
    </row>
    <row r="252" spans="1:7" ht="43.2" customHeight="1">
      <c r="A252" s="53" t="s">
        <v>311</v>
      </c>
      <c r="B252" s="184" t="s">
        <v>312</v>
      </c>
      <c r="C252" s="185"/>
      <c r="D252" s="104" t="s">
        <v>313</v>
      </c>
      <c r="E252" s="111">
        <v>5400</v>
      </c>
      <c r="F252" s="71" t="s">
        <v>690</v>
      </c>
    </row>
    <row r="253" spans="1:7" ht="43.2" customHeight="1">
      <c r="A253" s="53" t="s">
        <v>314</v>
      </c>
      <c r="B253" s="184" t="s">
        <v>315</v>
      </c>
      <c r="C253" s="185"/>
      <c r="D253" s="104" t="s">
        <v>316</v>
      </c>
      <c r="E253" s="111">
        <v>340000</v>
      </c>
      <c r="F253" s="71" t="s">
        <v>691</v>
      </c>
    </row>
    <row r="254" spans="1:7" ht="25.95" customHeight="1">
      <c r="B254" s="249" t="s">
        <v>151</v>
      </c>
      <c r="C254" s="249"/>
      <c r="D254" s="249"/>
    </row>
    <row r="255" spans="1:7" ht="25.95" customHeight="1">
      <c r="A255" s="44" t="s">
        <v>127</v>
      </c>
      <c r="B255" s="249" t="s">
        <v>317</v>
      </c>
      <c r="C255" s="249"/>
      <c r="D255" s="249"/>
      <c r="E255" s="249"/>
      <c r="F255" s="249"/>
    </row>
    <row r="256" spans="1:7" ht="12" customHeight="1">
      <c r="A256" s="7"/>
      <c r="B256" s="14"/>
      <c r="C256" s="14"/>
      <c r="D256" s="26"/>
      <c r="E256" s="26"/>
      <c r="F256" s="26"/>
    </row>
    <row r="257" spans="1:7" ht="20.399999999999999" customHeight="1">
      <c r="A257" s="191" t="s">
        <v>318</v>
      </c>
      <c r="B257" s="191"/>
      <c r="C257" s="191"/>
      <c r="D257" s="191"/>
      <c r="E257" s="191"/>
      <c r="F257" s="6"/>
      <c r="G257" s="6"/>
    </row>
    <row r="258" spans="1:7" ht="18" customHeight="1">
      <c r="A258" s="252" t="s">
        <v>319</v>
      </c>
      <c r="B258" s="252"/>
      <c r="C258" s="252"/>
      <c r="D258" s="252"/>
      <c r="E258" s="252"/>
      <c r="F258" s="126"/>
      <c r="G258" s="126"/>
    </row>
    <row r="259" spans="1:7" ht="27.6" customHeight="1">
      <c r="A259" s="235" t="s">
        <v>320</v>
      </c>
      <c r="B259" s="235"/>
      <c r="C259" s="235"/>
      <c r="D259" s="235"/>
      <c r="E259" s="235"/>
      <c r="F259" s="13"/>
      <c r="G259" s="13"/>
    </row>
    <row r="260" spans="1:7" ht="25.95" customHeight="1">
      <c r="A260" s="102" t="s">
        <v>3</v>
      </c>
      <c r="B260" s="187" t="s">
        <v>321</v>
      </c>
      <c r="C260" s="188"/>
      <c r="D260" s="109" t="s">
        <v>167</v>
      </c>
      <c r="E260" s="109" t="s">
        <v>306</v>
      </c>
      <c r="F260" s="13"/>
      <c r="G260" s="13"/>
    </row>
    <row r="261" spans="1:7" ht="25.95" customHeight="1">
      <c r="A261" s="5" t="s">
        <v>322</v>
      </c>
      <c r="B261" s="184" t="s">
        <v>323</v>
      </c>
      <c r="C261" s="185"/>
      <c r="D261" s="5" t="s">
        <v>692</v>
      </c>
      <c r="E261" s="72">
        <v>1740.64</v>
      </c>
      <c r="F261" s="26"/>
      <c r="G261" s="16"/>
    </row>
    <row r="262" spans="1:7" ht="25.95" customHeight="1">
      <c r="A262" s="5" t="s">
        <v>324</v>
      </c>
      <c r="B262" s="184" t="s">
        <v>325</v>
      </c>
      <c r="C262" s="185"/>
      <c r="D262" s="5" t="s">
        <v>692</v>
      </c>
      <c r="E262" s="72">
        <v>1372.06</v>
      </c>
      <c r="F262" s="26"/>
      <c r="G262" s="16"/>
    </row>
    <row r="263" spans="1:7" ht="25.95" customHeight="1">
      <c r="A263" s="5" t="s">
        <v>326</v>
      </c>
      <c r="B263" s="184" t="s">
        <v>327</v>
      </c>
      <c r="C263" s="185"/>
      <c r="D263" s="5" t="s">
        <v>692</v>
      </c>
      <c r="E263" s="72">
        <v>1167.31</v>
      </c>
      <c r="F263" s="26"/>
      <c r="G263" s="16"/>
    </row>
    <row r="264" spans="1:7" ht="25.95" customHeight="1">
      <c r="A264" s="5" t="s">
        <v>328</v>
      </c>
      <c r="B264" s="184" t="s">
        <v>329</v>
      </c>
      <c r="C264" s="185"/>
      <c r="D264" s="5" t="s">
        <v>692</v>
      </c>
      <c r="E264" s="72">
        <v>2356.14</v>
      </c>
      <c r="F264" s="26"/>
      <c r="G264" s="16"/>
    </row>
    <row r="265" spans="1:7" ht="25.95" customHeight="1">
      <c r="A265" s="5" t="s">
        <v>330</v>
      </c>
      <c r="B265" s="184" t="s">
        <v>331</v>
      </c>
      <c r="C265" s="185"/>
      <c r="D265" s="5" t="s">
        <v>692</v>
      </c>
      <c r="E265" s="72">
        <v>1451.72</v>
      </c>
      <c r="F265" s="26"/>
      <c r="G265" s="16"/>
    </row>
    <row r="266" spans="1:7" ht="25.95" customHeight="1">
      <c r="A266" s="5" t="s">
        <v>332</v>
      </c>
      <c r="B266" s="184" t="s">
        <v>333</v>
      </c>
      <c r="C266" s="185"/>
      <c r="D266" s="5" t="s">
        <v>692</v>
      </c>
      <c r="E266" s="72">
        <v>1000.29</v>
      </c>
      <c r="F266" s="13"/>
      <c r="G266" s="13"/>
    </row>
    <row r="267" spans="1:7" ht="25.95" customHeight="1">
      <c r="A267" s="5" t="s">
        <v>334</v>
      </c>
      <c r="B267" s="184" t="s">
        <v>335</v>
      </c>
      <c r="C267" s="185"/>
      <c r="D267" s="5" t="s">
        <v>692</v>
      </c>
      <c r="E267" s="72">
        <v>1024.49</v>
      </c>
      <c r="F267" s="13"/>
      <c r="G267" s="13"/>
    </row>
    <row r="268" spans="1:7" ht="25.95" customHeight="1">
      <c r="A268" s="5" t="s">
        <v>336</v>
      </c>
      <c r="B268" s="184" t="s">
        <v>337</v>
      </c>
      <c r="C268" s="185"/>
      <c r="D268" s="5" t="s">
        <v>692</v>
      </c>
      <c r="E268" s="72">
        <v>1176.96</v>
      </c>
      <c r="F268" s="13"/>
      <c r="G268" s="13"/>
    </row>
    <row r="269" spans="1:7" ht="13.95" customHeight="1">
      <c r="A269" s="132"/>
      <c r="B269" s="8"/>
      <c r="C269" s="8"/>
      <c r="D269" s="132"/>
      <c r="E269" s="133"/>
      <c r="F269" s="26"/>
      <c r="G269" s="16"/>
    </row>
    <row r="270" spans="1:7" ht="19.2" customHeight="1">
      <c r="A270" s="235" t="s">
        <v>338</v>
      </c>
      <c r="B270" s="235"/>
      <c r="C270" s="235"/>
      <c r="D270" s="235"/>
      <c r="E270" s="235"/>
      <c r="F270" s="13"/>
      <c r="G270" s="13"/>
    </row>
    <row r="271" spans="1:7" ht="25.95" customHeight="1">
      <c r="A271" s="96" t="s">
        <v>3</v>
      </c>
      <c r="B271" s="187" t="s">
        <v>321</v>
      </c>
      <c r="C271" s="188"/>
      <c r="D271" s="109" t="s">
        <v>167</v>
      </c>
      <c r="E271" s="109" t="s">
        <v>306</v>
      </c>
      <c r="F271" s="13"/>
      <c r="G271" s="13"/>
    </row>
    <row r="272" spans="1:7" ht="25.95" customHeight="1">
      <c r="A272" s="5" t="s">
        <v>339</v>
      </c>
      <c r="B272" s="244" t="s">
        <v>340</v>
      </c>
      <c r="C272" s="245"/>
      <c r="D272" s="5" t="s">
        <v>692</v>
      </c>
      <c r="E272" s="119">
        <v>1376.57</v>
      </c>
      <c r="F272" s="13"/>
      <c r="G272" s="13"/>
    </row>
    <row r="273" spans="1:7" ht="25.95" customHeight="1">
      <c r="A273" s="5" t="s">
        <v>341</v>
      </c>
      <c r="B273" s="244" t="s">
        <v>342</v>
      </c>
      <c r="C273" s="245"/>
      <c r="D273" s="5" t="s">
        <v>692</v>
      </c>
      <c r="E273" s="119">
        <v>1166.21</v>
      </c>
      <c r="F273" s="13"/>
      <c r="G273" s="13"/>
    </row>
    <row r="274" spans="1:7" ht="25.95" customHeight="1">
      <c r="A274" s="5" t="s">
        <v>343</v>
      </c>
      <c r="B274" s="244" t="s">
        <v>344</v>
      </c>
      <c r="C274" s="245"/>
      <c r="D274" s="5" t="s">
        <v>692</v>
      </c>
      <c r="E274" s="119">
        <v>1267.04</v>
      </c>
      <c r="F274" s="13"/>
      <c r="G274" s="13"/>
    </row>
    <row r="275" spans="1:7" ht="25.95" customHeight="1">
      <c r="A275" s="5" t="s">
        <v>345</v>
      </c>
      <c r="B275" s="244" t="s">
        <v>346</v>
      </c>
      <c r="C275" s="245"/>
      <c r="D275" s="5" t="s">
        <v>692</v>
      </c>
      <c r="E275" s="119">
        <v>3117.02</v>
      </c>
      <c r="F275" s="13"/>
      <c r="G275" s="13"/>
    </row>
    <row r="276" spans="1:7" ht="25.95" customHeight="1">
      <c r="A276" s="5" t="s">
        <v>347</v>
      </c>
      <c r="B276" s="244" t="s">
        <v>348</v>
      </c>
      <c r="C276" s="245"/>
      <c r="D276" s="5" t="s">
        <v>692</v>
      </c>
      <c r="E276" s="119">
        <v>1047.23</v>
      </c>
      <c r="F276" s="13"/>
      <c r="G276" s="13"/>
    </row>
    <row r="277" spans="1:7" ht="25.95" customHeight="1">
      <c r="A277" s="5" t="s">
        <v>349</v>
      </c>
      <c r="B277" s="244" t="s">
        <v>350</v>
      </c>
      <c r="C277" s="245"/>
      <c r="D277" s="5" t="s">
        <v>692</v>
      </c>
      <c r="E277" s="119">
        <v>1162.24</v>
      </c>
      <c r="F277" s="13"/>
      <c r="G277" s="13"/>
    </row>
    <row r="278" spans="1:7" ht="25.95" customHeight="1">
      <c r="A278" s="5" t="s">
        <v>351</v>
      </c>
      <c r="B278" s="244" t="s">
        <v>352</v>
      </c>
      <c r="C278" s="245"/>
      <c r="D278" s="5" t="s">
        <v>692</v>
      </c>
      <c r="E278" s="119">
        <v>1227.31</v>
      </c>
      <c r="F278" s="13"/>
      <c r="G278" s="13"/>
    </row>
    <row r="279" spans="1:7" ht="25.95" customHeight="1">
      <c r="A279" s="5" t="s">
        <v>353</v>
      </c>
      <c r="B279" s="250" t="s">
        <v>354</v>
      </c>
      <c r="C279" s="251"/>
      <c r="D279" s="5" t="s">
        <v>692</v>
      </c>
      <c r="E279" s="119">
        <v>1688.12</v>
      </c>
      <c r="F279" s="13"/>
      <c r="G279" s="13"/>
    </row>
    <row r="280" spans="1:7" ht="25.95" customHeight="1">
      <c r="A280" s="5" t="s">
        <v>355</v>
      </c>
      <c r="B280" s="244" t="s">
        <v>356</v>
      </c>
      <c r="C280" s="245"/>
      <c r="D280" s="5" t="s">
        <v>692</v>
      </c>
      <c r="E280" s="119">
        <v>1977.81</v>
      </c>
      <c r="F280" s="13"/>
      <c r="G280" s="13"/>
    </row>
    <row r="281" spans="1:7" ht="25.95" customHeight="1">
      <c r="A281" s="5" t="s">
        <v>357</v>
      </c>
      <c r="B281" s="244" t="s">
        <v>358</v>
      </c>
      <c r="C281" s="245"/>
      <c r="D281" s="5" t="s">
        <v>692</v>
      </c>
      <c r="E281" s="119">
        <v>821.85</v>
      </c>
      <c r="F281" s="13"/>
      <c r="G281" s="13"/>
    </row>
    <row r="282" spans="1:7" ht="29.4" customHeight="1">
      <c r="A282" s="5" t="s">
        <v>359</v>
      </c>
      <c r="B282" s="244" t="s">
        <v>360</v>
      </c>
      <c r="C282" s="245"/>
      <c r="D282" s="5" t="s">
        <v>692</v>
      </c>
      <c r="E282" s="119">
        <v>847.82</v>
      </c>
      <c r="F282" s="13"/>
      <c r="G282" s="13"/>
    </row>
    <row r="283" spans="1:7" ht="25.95" customHeight="1">
      <c r="A283" s="5" t="s">
        <v>361</v>
      </c>
      <c r="B283" s="244" t="s">
        <v>362</v>
      </c>
      <c r="C283" s="245"/>
      <c r="D283" s="5" t="s">
        <v>692</v>
      </c>
      <c r="E283" s="119">
        <v>810.49</v>
      </c>
      <c r="F283" s="13"/>
      <c r="G283" s="13"/>
    </row>
    <row r="284" spans="1:7" ht="25.95" customHeight="1">
      <c r="A284" s="5" t="s">
        <v>363</v>
      </c>
      <c r="B284" s="244" t="s">
        <v>364</v>
      </c>
      <c r="C284" s="245"/>
      <c r="D284" s="5" t="s">
        <v>692</v>
      </c>
      <c r="E284" s="119">
        <v>809.79</v>
      </c>
      <c r="F284" s="13"/>
      <c r="G284" s="13"/>
    </row>
    <row r="285" spans="1:7" ht="25.95" customHeight="1">
      <c r="A285" s="5" t="s">
        <v>365</v>
      </c>
      <c r="B285" s="244" t="s">
        <v>366</v>
      </c>
      <c r="C285" s="245"/>
      <c r="D285" s="5" t="s">
        <v>692</v>
      </c>
      <c r="E285" s="119">
        <v>834.22</v>
      </c>
      <c r="F285" s="13"/>
      <c r="G285" s="13"/>
    </row>
    <row r="286" spans="1:7" ht="27.6" customHeight="1">
      <c r="A286" s="5" t="s">
        <v>367</v>
      </c>
      <c r="B286" s="244" t="s">
        <v>368</v>
      </c>
      <c r="C286" s="245"/>
      <c r="D286" s="5" t="s">
        <v>692</v>
      </c>
      <c r="E286" s="119">
        <v>829.07</v>
      </c>
      <c r="F286" s="13"/>
      <c r="G286" s="13"/>
    </row>
    <row r="287" spans="1:7" ht="13.2" customHeight="1">
      <c r="A287" s="132"/>
      <c r="B287" s="12"/>
      <c r="C287" s="12"/>
      <c r="D287" s="132"/>
      <c r="E287" s="133"/>
      <c r="F287" s="13"/>
      <c r="G287" s="13"/>
    </row>
    <row r="288" spans="1:7" ht="21" customHeight="1">
      <c r="A288" s="235" t="s">
        <v>369</v>
      </c>
      <c r="B288" s="235"/>
      <c r="C288" s="235"/>
      <c r="D288" s="235"/>
      <c r="E288" s="235"/>
      <c r="F288" s="13"/>
      <c r="G288" s="13"/>
    </row>
    <row r="289" spans="1:7" ht="30.6" customHeight="1">
      <c r="A289" s="96" t="s">
        <v>3</v>
      </c>
      <c r="B289" s="187" t="s">
        <v>321</v>
      </c>
      <c r="C289" s="188"/>
      <c r="D289" s="109" t="s">
        <v>167</v>
      </c>
      <c r="E289" s="109" t="s">
        <v>306</v>
      </c>
      <c r="F289" s="13"/>
      <c r="G289" s="13"/>
    </row>
    <row r="290" spans="1:7" ht="25.95" customHeight="1">
      <c r="A290" s="5" t="s">
        <v>370</v>
      </c>
      <c r="B290" s="244" t="s">
        <v>371</v>
      </c>
      <c r="C290" s="245"/>
      <c r="D290" s="5" t="s">
        <v>692</v>
      </c>
      <c r="E290" s="119">
        <v>1702.84</v>
      </c>
      <c r="F290" s="13"/>
      <c r="G290" s="13"/>
    </row>
    <row r="291" spans="1:7" ht="25.95" customHeight="1">
      <c r="A291" s="5" t="s">
        <v>372</v>
      </c>
      <c r="B291" s="184" t="s">
        <v>373</v>
      </c>
      <c r="C291" s="185"/>
      <c r="D291" s="5" t="s">
        <v>692</v>
      </c>
      <c r="E291" s="119">
        <v>2799.54</v>
      </c>
      <c r="F291" s="13"/>
      <c r="G291" s="13"/>
    </row>
    <row r="292" spans="1:7" ht="25.95" customHeight="1">
      <c r="A292" s="5" t="s">
        <v>374</v>
      </c>
      <c r="B292" s="244" t="s">
        <v>375</v>
      </c>
      <c r="C292" s="245"/>
      <c r="D292" s="5" t="s">
        <v>692</v>
      </c>
      <c r="E292" s="119">
        <v>2423.16</v>
      </c>
      <c r="F292" s="13"/>
      <c r="G292" s="13"/>
    </row>
    <row r="293" spans="1:7" ht="25.95" customHeight="1">
      <c r="A293" s="5" t="s">
        <v>376</v>
      </c>
      <c r="B293" s="244" t="s">
        <v>377</v>
      </c>
      <c r="C293" s="245"/>
      <c r="D293" s="5" t="s">
        <v>692</v>
      </c>
      <c r="E293" s="119">
        <v>1693.3</v>
      </c>
      <c r="F293" s="13"/>
      <c r="G293" s="13"/>
    </row>
    <row r="294" spans="1:7" ht="25.95" customHeight="1">
      <c r="A294" s="5" t="s">
        <v>378</v>
      </c>
      <c r="B294" s="244" t="s">
        <v>379</v>
      </c>
      <c r="C294" s="245"/>
      <c r="D294" s="5" t="s">
        <v>692</v>
      </c>
      <c r="E294" s="119">
        <v>1788.56</v>
      </c>
      <c r="F294" s="13"/>
      <c r="G294" s="13"/>
    </row>
    <row r="295" spans="1:7" ht="25.95" customHeight="1">
      <c r="A295" s="5" t="s">
        <v>380</v>
      </c>
      <c r="B295" s="244" t="s">
        <v>381</v>
      </c>
      <c r="C295" s="245"/>
      <c r="D295" s="5" t="s">
        <v>692</v>
      </c>
      <c r="E295" s="119">
        <v>2364.15</v>
      </c>
      <c r="F295" s="13"/>
      <c r="G295" s="13"/>
    </row>
    <row r="296" spans="1:7" ht="25.95" customHeight="1">
      <c r="A296" s="5" t="s">
        <v>382</v>
      </c>
      <c r="B296" s="244" t="s">
        <v>383</v>
      </c>
      <c r="C296" s="245"/>
      <c r="D296" s="5" t="s">
        <v>692</v>
      </c>
      <c r="E296" s="119">
        <v>2430.02</v>
      </c>
      <c r="F296" s="13"/>
      <c r="G296" s="13"/>
    </row>
    <row r="297" spans="1:7" ht="25.95" customHeight="1">
      <c r="A297" s="5" t="s">
        <v>384</v>
      </c>
      <c r="B297" s="244" t="s">
        <v>385</v>
      </c>
      <c r="C297" s="245"/>
      <c r="D297" s="5" t="s">
        <v>692</v>
      </c>
      <c r="E297" s="119">
        <v>1199.73</v>
      </c>
      <c r="F297" s="13"/>
      <c r="G297" s="13"/>
    </row>
    <row r="298" spans="1:7" ht="25.95" customHeight="1">
      <c r="A298" s="5" t="s">
        <v>386</v>
      </c>
      <c r="B298" s="184" t="s">
        <v>387</v>
      </c>
      <c r="C298" s="185"/>
      <c r="D298" s="5" t="s">
        <v>692</v>
      </c>
      <c r="E298" s="119">
        <v>1773.74</v>
      </c>
      <c r="F298" s="13"/>
      <c r="G298" s="13"/>
    </row>
    <row r="299" spans="1:7" ht="25.95" customHeight="1">
      <c r="A299" s="5" t="s">
        <v>388</v>
      </c>
      <c r="B299" s="244" t="s">
        <v>389</v>
      </c>
      <c r="C299" s="245"/>
      <c r="D299" s="5" t="s">
        <v>692</v>
      </c>
      <c r="E299" s="119">
        <v>927.27</v>
      </c>
      <c r="F299" s="13"/>
      <c r="G299" s="13"/>
    </row>
    <row r="300" spans="1:7" ht="25.95" customHeight="1">
      <c r="A300" s="5" t="s">
        <v>390</v>
      </c>
      <c r="B300" s="244" t="s">
        <v>391</v>
      </c>
      <c r="C300" s="245"/>
      <c r="D300" s="5" t="s">
        <v>692</v>
      </c>
      <c r="E300" s="119">
        <v>1101.83</v>
      </c>
      <c r="F300" s="13"/>
      <c r="G300" s="13"/>
    </row>
    <row r="301" spans="1:7" ht="25.95" customHeight="1">
      <c r="A301" s="5" t="s">
        <v>392</v>
      </c>
      <c r="B301" s="184" t="s">
        <v>393</v>
      </c>
      <c r="C301" s="185"/>
      <c r="D301" s="5" t="s">
        <v>692</v>
      </c>
      <c r="E301" s="119">
        <v>1340.07</v>
      </c>
      <c r="F301" s="13"/>
      <c r="G301" s="13"/>
    </row>
    <row r="302" spans="1:7" ht="25.95" customHeight="1">
      <c r="A302" s="5" t="s">
        <v>394</v>
      </c>
      <c r="B302" s="184" t="s">
        <v>395</v>
      </c>
      <c r="C302" s="185"/>
      <c r="D302" s="5" t="s">
        <v>692</v>
      </c>
      <c r="E302" s="119">
        <v>1982.98</v>
      </c>
      <c r="F302" s="13"/>
      <c r="G302" s="13"/>
    </row>
    <row r="303" spans="1:7" ht="25.95" customHeight="1">
      <c r="A303" s="5" t="s">
        <v>396</v>
      </c>
      <c r="B303" s="184" t="s">
        <v>397</v>
      </c>
      <c r="C303" s="185"/>
      <c r="D303" s="5" t="s">
        <v>692</v>
      </c>
      <c r="E303" s="119">
        <v>1105.33</v>
      </c>
      <c r="F303" s="13"/>
      <c r="G303" s="13"/>
    </row>
    <row r="304" spans="1:7" ht="25.95" customHeight="1">
      <c r="A304" s="5" t="s">
        <v>398</v>
      </c>
      <c r="B304" s="184" t="s">
        <v>399</v>
      </c>
      <c r="C304" s="185"/>
      <c r="D304" s="5" t="s">
        <v>692</v>
      </c>
      <c r="E304" s="119">
        <v>1208.3800000000001</v>
      </c>
      <c r="F304" s="13"/>
      <c r="G304" s="13"/>
    </row>
    <row r="305" spans="1:7" ht="25.95" customHeight="1">
      <c r="A305" s="5" t="s">
        <v>400</v>
      </c>
      <c r="B305" s="184" t="s">
        <v>401</v>
      </c>
      <c r="C305" s="185"/>
      <c r="D305" s="5" t="s">
        <v>692</v>
      </c>
      <c r="E305" s="119">
        <v>1322.95</v>
      </c>
      <c r="F305" s="13"/>
      <c r="G305" s="13"/>
    </row>
    <row r="306" spans="1:7" ht="25.95" customHeight="1">
      <c r="A306" s="5" t="s">
        <v>402</v>
      </c>
      <c r="B306" s="184" t="s">
        <v>403</v>
      </c>
      <c r="C306" s="185"/>
      <c r="D306" s="5" t="s">
        <v>692</v>
      </c>
      <c r="E306" s="119">
        <v>1690.3</v>
      </c>
      <c r="F306" s="13"/>
      <c r="G306" s="13"/>
    </row>
    <row r="307" spans="1:7" ht="19.2" customHeight="1">
      <c r="A307" s="7"/>
      <c r="B307" s="8"/>
      <c r="C307" s="8"/>
      <c r="D307" s="8"/>
      <c r="E307" s="8"/>
      <c r="F307" s="8"/>
      <c r="G307" s="13"/>
    </row>
    <row r="308" spans="1:7" ht="18" customHeight="1">
      <c r="A308" s="235" t="s">
        <v>404</v>
      </c>
      <c r="B308" s="235"/>
      <c r="C308" s="235"/>
      <c r="D308" s="235"/>
      <c r="E308" s="235"/>
      <c r="F308" s="13"/>
      <c r="G308" s="13"/>
    </row>
    <row r="309" spans="1:7" ht="27.6" customHeight="1">
      <c r="A309" s="96" t="s">
        <v>3</v>
      </c>
      <c r="B309" s="187" t="s">
        <v>321</v>
      </c>
      <c r="C309" s="188"/>
      <c r="D309" s="109" t="s">
        <v>167</v>
      </c>
      <c r="E309" s="109" t="s">
        <v>306</v>
      </c>
      <c r="F309" s="13"/>
      <c r="G309" s="13"/>
    </row>
    <row r="310" spans="1:7" ht="25.95" customHeight="1">
      <c r="A310" s="5" t="s">
        <v>405</v>
      </c>
      <c r="B310" s="244" t="s">
        <v>406</v>
      </c>
      <c r="C310" s="245"/>
      <c r="D310" s="5" t="s">
        <v>407</v>
      </c>
      <c r="E310" s="119">
        <v>300.86968085106383</v>
      </c>
      <c r="F310" s="13"/>
      <c r="G310" s="13"/>
    </row>
    <row r="311" spans="1:7" ht="25.95" customHeight="1">
      <c r="A311" s="5" t="s">
        <v>408</v>
      </c>
      <c r="B311" s="244" t="s">
        <v>409</v>
      </c>
      <c r="C311" s="245"/>
      <c r="D311" s="5" t="s">
        <v>407</v>
      </c>
      <c r="E311" s="119">
        <v>356.38297872340428</v>
      </c>
      <c r="F311" s="13"/>
      <c r="G311" s="13"/>
    </row>
    <row r="312" spans="1:7" ht="25.95" customHeight="1">
      <c r="A312" s="5" t="s">
        <v>410</v>
      </c>
      <c r="B312" s="244" t="s">
        <v>411</v>
      </c>
      <c r="C312" s="245"/>
      <c r="D312" s="5" t="s">
        <v>407</v>
      </c>
      <c r="E312" s="119">
        <v>398.57978723404261</v>
      </c>
      <c r="F312" s="13"/>
      <c r="G312" s="13"/>
    </row>
    <row r="313" spans="1:7" ht="25.95" customHeight="1">
      <c r="A313" s="5" t="s">
        <v>412</v>
      </c>
      <c r="B313" s="244" t="s">
        <v>413</v>
      </c>
      <c r="C313" s="245"/>
      <c r="D313" s="5" t="s">
        <v>407</v>
      </c>
      <c r="E313" s="119">
        <v>339.27393617021278</v>
      </c>
      <c r="F313" s="13"/>
      <c r="G313" s="13"/>
    </row>
    <row r="314" spans="1:7" ht="25.95" customHeight="1">
      <c r="A314" s="5" t="s">
        <v>414</v>
      </c>
      <c r="B314" s="244" t="s">
        <v>415</v>
      </c>
      <c r="C314" s="245"/>
      <c r="D314" s="5" t="s">
        <v>407</v>
      </c>
      <c r="E314" s="119">
        <v>326.02659574468083</v>
      </c>
      <c r="F314" s="13"/>
      <c r="G314" s="13"/>
    </row>
    <row r="315" spans="1:7" ht="25.95" customHeight="1">
      <c r="A315" s="5" t="s">
        <v>416</v>
      </c>
      <c r="B315" s="244" t="s">
        <v>417</v>
      </c>
      <c r="C315" s="245"/>
      <c r="D315" s="5" t="s">
        <v>407</v>
      </c>
      <c r="E315" s="119">
        <v>424.51329787234044</v>
      </c>
      <c r="F315" s="13"/>
      <c r="G315" s="13"/>
    </row>
    <row r="316" spans="1:7" ht="25.95" customHeight="1">
      <c r="A316" s="5" t="s">
        <v>418</v>
      </c>
      <c r="B316" s="244" t="s">
        <v>419</v>
      </c>
      <c r="C316" s="245"/>
      <c r="D316" s="5" t="s">
        <v>407</v>
      </c>
      <c r="E316" s="119">
        <v>452</v>
      </c>
      <c r="F316" s="13"/>
      <c r="G316" s="13"/>
    </row>
    <row r="317" spans="1:7" ht="25.95" customHeight="1">
      <c r="A317" s="5" t="s">
        <v>420</v>
      </c>
      <c r="B317" s="244" t="s">
        <v>421</v>
      </c>
      <c r="C317" s="245"/>
      <c r="D317" s="5" t="s">
        <v>407</v>
      </c>
      <c r="E317" s="119">
        <v>358.64627659574472</v>
      </c>
      <c r="F317" s="13"/>
      <c r="G317" s="13"/>
    </row>
    <row r="318" spans="1:7" ht="25.95" customHeight="1">
      <c r="A318" s="5" t="s">
        <v>422</v>
      </c>
      <c r="B318" s="244" t="s">
        <v>423</v>
      </c>
      <c r="C318" s="245"/>
      <c r="D318" s="5" t="s">
        <v>407</v>
      </c>
      <c r="E318" s="119">
        <v>468.906914893617</v>
      </c>
      <c r="F318" s="13"/>
      <c r="G318" s="13"/>
    </row>
    <row r="319" spans="1:7" ht="25.95" customHeight="1">
      <c r="A319" s="5" t="s">
        <v>424</v>
      </c>
      <c r="B319" s="184" t="s">
        <v>425</v>
      </c>
      <c r="C319" s="185"/>
      <c r="D319" s="5" t="s">
        <v>407</v>
      </c>
      <c r="E319" s="119">
        <v>464.343085106383</v>
      </c>
      <c r="F319" s="13"/>
      <c r="G319" s="13"/>
    </row>
    <row r="320" spans="1:7" ht="25.95" customHeight="1">
      <c r="A320" s="5" t="s">
        <v>426</v>
      </c>
      <c r="B320" s="244" t="s">
        <v>427</v>
      </c>
      <c r="C320" s="245"/>
      <c r="D320" s="5" t="s">
        <v>407</v>
      </c>
      <c r="E320" s="119">
        <v>395.7659574468085</v>
      </c>
      <c r="F320" s="13"/>
      <c r="G320" s="13"/>
    </row>
    <row r="321" spans="1:7" ht="25.95" customHeight="1">
      <c r="A321" s="5" t="s">
        <v>428</v>
      </c>
      <c r="B321" s="244" t="s">
        <v>429</v>
      </c>
      <c r="C321" s="245"/>
      <c r="D321" s="5" t="s">
        <v>407</v>
      </c>
      <c r="E321" s="119">
        <v>396.14893617021278</v>
      </c>
      <c r="F321" s="13"/>
      <c r="G321" s="13"/>
    </row>
    <row r="322" spans="1:7" ht="25.95" customHeight="1">
      <c r="A322" s="5" t="s">
        <v>430</v>
      </c>
      <c r="B322" s="244" t="s">
        <v>431</v>
      </c>
      <c r="C322" s="245"/>
      <c r="D322" s="5" t="s">
        <v>407</v>
      </c>
      <c r="E322" s="119">
        <v>424.31382978723411</v>
      </c>
      <c r="F322" s="13"/>
      <c r="G322" s="13"/>
    </row>
    <row r="323" spans="1:7" ht="25.95" customHeight="1">
      <c r="A323" s="5" t="s">
        <v>432</v>
      </c>
      <c r="B323" s="244" t="s">
        <v>433</v>
      </c>
      <c r="C323" s="245"/>
      <c r="D323" s="5" t="s">
        <v>407</v>
      </c>
      <c r="E323" s="119">
        <v>386.32180851063828</v>
      </c>
      <c r="F323" s="13"/>
      <c r="G323" s="13"/>
    </row>
    <row r="324" spans="1:7" ht="25.95" customHeight="1">
      <c r="A324" s="5" t="s">
        <v>434</v>
      </c>
      <c r="B324" s="244" t="s">
        <v>435</v>
      </c>
      <c r="C324" s="245"/>
      <c r="D324" s="5" t="s">
        <v>407</v>
      </c>
      <c r="E324" s="104">
        <v>740.375</v>
      </c>
      <c r="F324" s="13"/>
      <c r="G324" s="13"/>
    </row>
    <row r="325" spans="1:7" ht="25.95" customHeight="1">
      <c r="A325" s="5" t="s">
        <v>436</v>
      </c>
      <c r="B325" s="244" t="s">
        <v>437</v>
      </c>
      <c r="C325" s="245"/>
      <c r="D325" s="5" t="s">
        <v>407</v>
      </c>
      <c r="E325" s="104">
        <v>844.59500000000003</v>
      </c>
      <c r="F325" s="13"/>
      <c r="G325" s="13"/>
    </row>
    <row r="326" spans="1:7" ht="25.95" customHeight="1">
      <c r="A326" s="5" t="s">
        <v>438</v>
      </c>
      <c r="B326" s="244" t="s">
        <v>439</v>
      </c>
      <c r="C326" s="245"/>
      <c r="D326" s="5" t="s">
        <v>407</v>
      </c>
      <c r="E326" s="104">
        <v>843.26499999999999</v>
      </c>
      <c r="F326" s="13"/>
      <c r="G326" s="13"/>
    </row>
    <row r="327" spans="1:7" ht="25.95" customHeight="1">
      <c r="A327" s="5" t="s">
        <v>440</v>
      </c>
      <c r="B327" s="244" t="s">
        <v>441</v>
      </c>
      <c r="C327" s="245"/>
      <c r="D327" s="5" t="s">
        <v>407</v>
      </c>
      <c r="E327" s="104">
        <v>833.35500000000002</v>
      </c>
      <c r="F327" s="13"/>
      <c r="G327" s="13"/>
    </row>
    <row r="328" spans="1:7" ht="25.95" customHeight="1">
      <c r="A328" s="5" t="s">
        <v>442</v>
      </c>
      <c r="B328" s="244" t="s">
        <v>443</v>
      </c>
      <c r="C328" s="245"/>
      <c r="D328" s="5" t="s">
        <v>407</v>
      </c>
      <c r="E328" s="104">
        <v>337.89</v>
      </c>
      <c r="F328" s="13"/>
      <c r="G328" s="13"/>
    </row>
    <row r="329" spans="1:7" ht="13.2" customHeight="1">
      <c r="A329" s="15"/>
      <c r="B329" s="6"/>
      <c r="C329" s="6"/>
      <c r="D329" s="13"/>
      <c r="E329" s="13"/>
      <c r="F329" s="13"/>
      <c r="G329" s="13"/>
    </row>
    <row r="330" spans="1:7" ht="25.95" customHeight="1">
      <c r="A330" s="246" t="s">
        <v>444</v>
      </c>
      <c r="B330" s="246"/>
      <c r="C330" s="246"/>
      <c r="D330" s="246"/>
      <c r="E330" s="246"/>
      <c r="F330" s="13"/>
      <c r="G330" s="13"/>
    </row>
    <row r="331" spans="1:7" ht="28.95" customHeight="1">
      <c r="A331" s="97" t="s">
        <v>3</v>
      </c>
      <c r="B331" s="109" t="s">
        <v>158</v>
      </c>
      <c r="C331" s="119" t="s">
        <v>445</v>
      </c>
      <c r="D331" s="247" t="s">
        <v>446</v>
      </c>
      <c r="E331" s="247"/>
      <c r="F331" s="13"/>
      <c r="G331" s="13"/>
    </row>
    <row r="332" spans="1:7" ht="42" customHeight="1">
      <c r="A332" s="5" t="s">
        <v>447</v>
      </c>
      <c r="B332" s="109" t="s">
        <v>448</v>
      </c>
      <c r="C332" s="119">
        <v>18.487237500000003</v>
      </c>
      <c r="D332" s="248">
        <v>19.267199999999999</v>
      </c>
      <c r="E332" s="248"/>
      <c r="F332" s="13"/>
      <c r="G332" s="13"/>
    </row>
    <row r="333" spans="1:7" ht="25.95" customHeight="1">
      <c r="A333" s="6" t="s">
        <v>449</v>
      </c>
      <c r="B333" s="6"/>
      <c r="C333" s="6"/>
      <c r="D333" s="6"/>
      <c r="E333" s="6"/>
      <c r="F333" s="6"/>
      <c r="G333" s="134"/>
    </row>
    <row r="334" spans="1:7" ht="25.95" customHeight="1">
      <c r="A334" s="249" t="s">
        <v>450</v>
      </c>
      <c r="B334" s="249"/>
      <c r="C334" s="249"/>
      <c r="D334" s="249"/>
      <c r="E334" s="249"/>
      <c r="F334" s="249"/>
      <c r="G334" s="249"/>
    </row>
    <row r="335" spans="1:7" ht="25.95" customHeight="1">
      <c r="A335" s="199" t="s">
        <v>451</v>
      </c>
      <c r="B335" s="199"/>
      <c r="C335" s="199"/>
      <c r="D335" s="199"/>
      <c r="E335" s="199"/>
      <c r="F335" s="199"/>
      <c r="G335" s="199"/>
    </row>
    <row r="336" spans="1:7" ht="39.6" customHeight="1">
      <c r="A336" s="233" t="s">
        <v>653</v>
      </c>
      <c r="B336" s="233"/>
      <c r="C336" s="233"/>
      <c r="D336" s="233"/>
      <c r="E336" s="233"/>
      <c r="F336" s="233"/>
      <c r="G336" s="233"/>
    </row>
    <row r="337" spans="1:7" ht="30.75" customHeight="1">
      <c r="A337" s="233" t="s">
        <v>711</v>
      </c>
      <c r="B337" s="233"/>
      <c r="C337" s="233"/>
      <c r="D337" s="233"/>
      <c r="E337" s="233"/>
      <c r="F337" s="233"/>
      <c r="G337" s="233"/>
    </row>
    <row r="338" spans="1:7" ht="22.2" customHeight="1">
      <c r="A338" s="191" t="s">
        <v>452</v>
      </c>
      <c r="B338" s="191"/>
      <c r="C338" s="191"/>
      <c r="D338" s="191"/>
      <c r="E338" s="191"/>
      <c r="F338" s="191"/>
      <c r="G338" s="6"/>
    </row>
    <row r="339" spans="1:7" ht="22.95" customHeight="1">
      <c r="A339" s="235" t="s">
        <v>453</v>
      </c>
      <c r="B339" s="235"/>
      <c r="C339" s="235"/>
      <c r="D339" s="235"/>
      <c r="E339" s="235"/>
      <c r="F339" s="235"/>
    </row>
    <row r="340" spans="1:7" ht="25.95" customHeight="1">
      <c r="A340" s="236" t="s">
        <v>3</v>
      </c>
      <c r="B340" s="238" t="s">
        <v>243</v>
      </c>
      <c r="C340" s="239"/>
      <c r="D340" s="242" t="s">
        <v>454</v>
      </c>
      <c r="E340" s="189" t="s">
        <v>455</v>
      </c>
      <c r="F340" s="12"/>
    </row>
    <row r="341" spans="1:7" ht="18" customHeight="1">
      <c r="A341" s="237"/>
      <c r="B341" s="240"/>
      <c r="C341" s="241"/>
      <c r="D341" s="243"/>
      <c r="E341" s="189"/>
    </row>
    <row r="342" spans="1:7" ht="40.200000000000003" customHeight="1">
      <c r="A342" s="73" t="s">
        <v>456</v>
      </c>
      <c r="B342" s="184" t="s">
        <v>457</v>
      </c>
      <c r="C342" s="185"/>
      <c r="D342" s="120">
        <v>7656.64</v>
      </c>
      <c r="E342" s="120">
        <v>9034.84</v>
      </c>
    </row>
    <row r="343" spans="1:7" ht="31.2" customHeight="1">
      <c r="A343" s="73" t="s">
        <v>458</v>
      </c>
      <c r="B343" s="184" t="s">
        <v>459</v>
      </c>
      <c r="C343" s="185"/>
      <c r="D343" s="120">
        <v>8897.7900294781066</v>
      </c>
      <c r="E343" s="120">
        <v>10499.39</v>
      </c>
    </row>
    <row r="344" spans="1:7" ht="27.6" customHeight="1">
      <c r="A344" s="73" t="s">
        <v>460</v>
      </c>
      <c r="B344" s="184" t="s">
        <v>669</v>
      </c>
      <c r="C344" s="185"/>
      <c r="D344" s="74">
        <v>10211.17</v>
      </c>
      <c r="E344" s="74">
        <v>12049.18</v>
      </c>
      <c r="F344" s="30"/>
    </row>
    <row r="345" spans="1:7" ht="17.25" customHeight="1">
      <c r="A345" s="31"/>
      <c r="B345" s="116" t="s">
        <v>126</v>
      </c>
      <c r="C345" s="32"/>
      <c r="D345" s="33"/>
      <c r="E345" s="22"/>
      <c r="F345" s="22"/>
      <c r="G345" s="22"/>
    </row>
    <row r="346" spans="1:7" ht="29.4" customHeight="1">
      <c r="A346" s="43" t="s">
        <v>127</v>
      </c>
      <c r="B346" s="233" t="s">
        <v>654</v>
      </c>
      <c r="C346" s="233"/>
      <c r="D346" s="233"/>
      <c r="E346" s="233"/>
      <c r="F346" s="233"/>
      <c r="G346" s="233"/>
    </row>
    <row r="347" spans="1:7" ht="30.6" customHeight="1">
      <c r="A347" s="43" t="s">
        <v>128</v>
      </c>
      <c r="B347" s="233" t="s">
        <v>461</v>
      </c>
      <c r="C347" s="233"/>
      <c r="D347" s="233"/>
      <c r="E347" s="233"/>
      <c r="F347" s="233"/>
      <c r="G347" s="233"/>
    </row>
    <row r="348" spans="1:7" ht="18" customHeight="1">
      <c r="A348" s="43"/>
      <c r="B348" s="233" t="s">
        <v>661</v>
      </c>
      <c r="C348" s="233"/>
      <c r="D348" s="233"/>
      <c r="E348" s="233"/>
      <c r="F348" s="233"/>
      <c r="G348" s="233"/>
    </row>
    <row r="349" spans="1:7" ht="19.2" customHeight="1">
      <c r="A349" s="43"/>
      <c r="B349" s="231" t="s">
        <v>660</v>
      </c>
      <c r="C349" s="231"/>
      <c r="D349" s="231"/>
      <c r="E349" s="231"/>
      <c r="F349" s="231"/>
      <c r="G349" s="22"/>
    </row>
    <row r="350" spans="1:7" ht="19.5" customHeight="1">
      <c r="A350" s="43"/>
      <c r="B350" s="232" t="s">
        <v>693</v>
      </c>
      <c r="C350" s="232"/>
      <c r="D350" s="232"/>
      <c r="E350" s="232"/>
      <c r="F350" s="232"/>
      <c r="G350" s="22"/>
    </row>
    <row r="351" spans="1:7" ht="21" customHeight="1">
      <c r="A351" s="43"/>
      <c r="B351" s="232" t="s">
        <v>662</v>
      </c>
      <c r="C351" s="232"/>
      <c r="D351" s="232"/>
      <c r="E351" s="232"/>
      <c r="F351" s="232"/>
      <c r="G351" s="22"/>
    </row>
    <row r="352" spans="1:7" ht="35.25" customHeight="1">
      <c r="A352" s="43" t="s">
        <v>255</v>
      </c>
      <c r="B352" s="233" t="s">
        <v>462</v>
      </c>
      <c r="C352" s="233"/>
      <c r="D352" s="233"/>
      <c r="E352" s="233"/>
      <c r="F352" s="233"/>
      <c r="G352" s="233"/>
    </row>
    <row r="353" spans="1:7" ht="23.25" customHeight="1">
      <c r="A353" s="43"/>
      <c r="B353" s="234" t="s">
        <v>257</v>
      </c>
      <c r="C353" s="234"/>
      <c r="D353" s="234"/>
      <c r="E353" s="234"/>
      <c r="F353" s="234"/>
      <c r="G353" s="22"/>
    </row>
    <row r="354" spans="1:7" ht="16.5" customHeight="1">
      <c r="A354" s="43"/>
      <c r="B354" s="114" t="s">
        <v>258</v>
      </c>
      <c r="C354" s="114"/>
      <c r="D354" s="114"/>
      <c r="E354" s="114"/>
      <c r="F354" s="114"/>
      <c r="G354" s="22"/>
    </row>
    <row r="355" spans="1:7" ht="14.25" customHeight="1">
      <c r="A355" s="43"/>
      <c r="B355" s="114" t="s">
        <v>259</v>
      </c>
      <c r="C355" s="114"/>
      <c r="D355" s="114"/>
      <c r="E355" s="114"/>
      <c r="F355" s="114"/>
      <c r="G355" s="22"/>
    </row>
    <row r="356" spans="1:7" ht="12.75" customHeight="1">
      <c r="A356" s="43"/>
      <c r="B356" s="114" t="s">
        <v>260</v>
      </c>
      <c r="C356" s="114"/>
      <c r="D356" s="114"/>
      <c r="E356" s="114"/>
      <c r="F356" s="114"/>
      <c r="G356" s="22"/>
    </row>
    <row r="357" spans="1:7" ht="17.25" customHeight="1">
      <c r="A357" s="43"/>
      <c r="B357" s="114" t="s">
        <v>261</v>
      </c>
      <c r="C357" s="114"/>
      <c r="D357" s="114"/>
      <c r="E357" s="114"/>
      <c r="F357" s="114"/>
      <c r="G357" s="22"/>
    </row>
    <row r="358" spans="1:7" ht="20.25" customHeight="1">
      <c r="A358" s="43"/>
      <c r="B358" s="114" t="s">
        <v>262</v>
      </c>
      <c r="C358" s="114"/>
      <c r="D358" s="114"/>
      <c r="E358" s="114"/>
      <c r="F358" s="114"/>
      <c r="G358" s="22"/>
    </row>
    <row r="359" spans="1:7" ht="18" customHeight="1">
      <c r="A359" s="43"/>
      <c r="B359" s="114" t="s">
        <v>463</v>
      </c>
      <c r="C359" s="114"/>
      <c r="D359" s="114"/>
      <c r="E359" s="114"/>
      <c r="F359" s="114"/>
      <c r="G359" s="22"/>
    </row>
    <row r="360" spans="1:7" ht="19.5" customHeight="1">
      <c r="A360" s="43"/>
      <c r="B360" s="114" t="s">
        <v>264</v>
      </c>
      <c r="C360" s="114"/>
      <c r="D360" s="114"/>
      <c r="E360" s="114"/>
      <c r="F360" s="114"/>
      <c r="G360" s="22"/>
    </row>
    <row r="361" spans="1:7" ht="16.5" customHeight="1">
      <c r="A361" s="43"/>
      <c r="B361" s="114" t="s">
        <v>265</v>
      </c>
      <c r="C361" s="114"/>
      <c r="D361" s="114"/>
      <c r="E361" s="114"/>
      <c r="F361" s="114"/>
      <c r="G361" s="22"/>
    </row>
    <row r="362" spans="1:7" ht="10.5" customHeight="1">
      <c r="A362" s="21"/>
      <c r="B362" s="23"/>
      <c r="C362" s="23"/>
      <c r="D362" s="23"/>
      <c r="E362" s="23"/>
      <c r="F362" s="23"/>
      <c r="G362" s="22"/>
    </row>
    <row r="363" spans="1:7" ht="25.95" customHeight="1">
      <c r="A363" s="235" t="s">
        <v>464</v>
      </c>
      <c r="B363" s="235"/>
      <c r="C363" s="235"/>
      <c r="D363" s="235"/>
      <c r="E363" s="235"/>
      <c r="F363" s="235"/>
    </row>
    <row r="364" spans="1:7" ht="27" customHeight="1">
      <c r="A364" s="102" t="s">
        <v>3</v>
      </c>
      <c r="B364" s="178" t="s">
        <v>165</v>
      </c>
      <c r="C364" s="179"/>
      <c r="D364" s="104" t="s">
        <v>465</v>
      </c>
      <c r="E364" s="109" t="s">
        <v>466</v>
      </c>
      <c r="F364" s="109" t="s">
        <v>467</v>
      </c>
    </row>
    <row r="365" spans="1:7" ht="43.95" customHeight="1">
      <c r="A365" s="5" t="s">
        <v>468</v>
      </c>
      <c r="B365" s="184" t="s">
        <v>469</v>
      </c>
      <c r="C365" s="185"/>
      <c r="D365" s="75" t="s">
        <v>659</v>
      </c>
      <c r="E365" s="76"/>
      <c r="F365" s="111">
        <v>50</v>
      </c>
      <c r="G365" s="13"/>
    </row>
    <row r="366" spans="1:7" ht="63.6" customHeight="1">
      <c r="A366" s="5" t="s">
        <v>470</v>
      </c>
      <c r="B366" s="184" t="s">
        <v>471</v>
      </c>
      <c r="C366" s="185"/>
      <c r="D366" s="109" t="s">
        <v>472</v>
      </c>
      <c r="E366" s="77">
        <v>30.85</v>
      </c>
      <c r="F366" s="78"/>
      <c r="G366" s="13"/>
    </row>
    <row r="367" spans="1:7" ht="11.4" customHeight="1"/>
    <row r="368" spans="1:7" ht="25.95" customHeight="1">
      <c r="A368" s="191" t="s">
        <v>473</v>
      </c>
      <c r="B368" s="191"/>
      <c r="C368" s="191"/>
      <c r="D368" s="191"/>
      <c r="E368" s="191"/>
      <c r="F368" s="191"/>
      <c r="G368" s="191"/>
    </row>
    <row r="369" spans="1:7" ht="25.95" customHeight="1">
      <c r="A369" s="180" t="s">
        <v>474</v>
      </c>
      <c r="B369" s="180"/>
      <c r="C369" s="180"/>
      <c r="D369" s="180"/>
      <c r="E369" s="180"/>
      <c r="F369" s="180"/>
      <c r="G369" s="180"/>
    </row>
    <row r="370" spans="1:7" ht="42" customHeight="1">
      <c r="A370" s="98" t="s">
        <v>3</v>
      </c>
      <c r="B370" s="178" t="s">
        <v>475</v>
      </c>
      <c r="C370" s="179"/>
      <c r="D370" s="103" t="s">
        <v>158</v>
      </c>
      <c r="E370" s="103" t="s">
        <v>215</v>
      </c>
      <c r="F370" s="103" t="s">
        <v>476</v>
      </c>
      <c r="G370" s="103" t="s">
        <v>167</v>
      </c>
    </row>
    <row r="371" spans="1:7" ht="40.200000000000003" customHeight="1">
      <c r="A371" s="53" t="s">
        <v>477</v>
      </c>
      <c r="B371" s="190" t="s">
        <v>478</v>
      </c>
      <c r="C371" s="190"/>
      <c r="D371" s="104" t="s">
        <v>479</v>
      </c>
      <c r="E371" s="104">
        <v>0.85</v>
      </c>
      <c r="F371" s="104">
        <v>2.9</v>
      </c>
      <c r="G371" s="109" t="s">
        <v>407</v>
      </c>
    </row>
    <row r="372" spans="1:7" ht="43.2" customHeight="1">
      <c r="A372" s="92" t="s">
        <v>480</v>
      </c>
      <c r="B372" s="184" t="s">
        <v>481</v>
      </c>
      <c r="C372" s="185"/>
      <c r="D372" s="104" t="s">
        <v>482</v>
      </c>
      <c r="E372" s="111">
        <v>121</v>
      </c>
      <c r="F372" s="111">
        <v>270</v>
      </c>
      <c r="G372" s="109" t="s">
        <v>407</v>
      </c>
    </row>
    <row r="373" spans="1:7" ht="53.4" customHeight="1">
      <c r="A373" s="92" t="s">
        <v>483</v>
      </c>
      <c r="B373" s="184" t="s">
        <v>484</v>
      </c>
      <c r="C373" s="185"/>
      <c r="D373" s="104" t="s">
        <v>482</v>
      </c>
      <c r="E373" s="111">
        <v>51</v>
      </c>
      <c r="F373" s="111">
        <v>163</v>
      </c>
      <c r="G373" s="109" t="s">
        <v>407</v>
      </c>
    </row>
    <row r="374" spans="1:7" ht="17.25" customHeight="1">
      <c r="A374" s="44"/>
      <c r="B374" s="9" t="s">
        <v>126</v>
      </c>
      <c r="C374" s="9"/>
      <c r="D374" s="44"/>
      <c r="E374" s="45"/>
      <c r="G374" s="11"/>
    </row>
    <row r="375" spans="1:7" ht="24.75" customHeight="1">
      <c r="A375" s="40" t="s">
        <v>127</v>
      </c>
      <c r="B375" s="230" t="s">
        <v>485</v>
      </c>
      <c r="C375" s="230"/>
      <c r="D375" s="230"/>
      <c r="E375" s="230"/>
      <c r="F375" s="230"/>
      <c r="G375" s="230"/>
    </row>
    <row r="376" spans="1:7" ht="21" customHeight="1">
      <c r="A376" s="191" t="s">
        <v>486</v>
      </c>
      <c r="B376" s="191"/>
      <c r="C376" s="191"/>
      <c r="D376" s="191"/>
      <c r="E376" s="191"/>
      <c r="F376" s="191"/>
      <c r="G376" s="6"/>
    </row>
    <row r="377" spans="1:7" ht="21" customHeight="1">
      <c r="A377" s="191" t="s">
        <v>663</v>
      </c>
      <c r="B377" s="191"/>
      <c r="C377" s="191"/>
      <c r="D377" s="191"/>
      <c r="E377" s="191"/>
      <c r="F377" s="191"/>
      <c r="G377" s="6"/>
    </row>
    <row r="378" spans="1:7" ht="19.2" customHeight="1">
      <c r="A378" s="180" t="s">
        <v>710</v>
      </c>
      <c r="B378" s="180"/>
      <c r="C378" s="180"/>
      <c r="D378" s="180"/>
      <c r="E378" s="180"/>
      <c r="F378" s="180"/>
      <c r="G378" s="34"/>
    </row>
    <row r="379" spans="1:7" ht="27" customHeight="1">
      <c r="A379" s="5" t="s">
        <v>3</v>
      </c>
      <c r="B379" s="186" t="s">
        <v>475</v>
      </c>
      <c r="C379" s="186"/>
      <c r="D379" s="93" t="s">
        <v>158</v>
      </c>
      <c r="E379" s="93" t="s">
        <v>672</v>
      </c>
      <c r="F379" s="93" t="s">
        <v>694</v>
      </c>
      <c r="G379" s="34"/>
    </row>
    <row r="380" spans="1:7" ht="18" customHeight="1">
      <c r="A380" s="221" t="s">
        <v>487</v>
      </c>
      <c r="B380" s="222"/>
      <c r="C380" s="222"/>
      <c r="D380" s="222"/>
      <c r="E380" s="222"/>
      <c r="F380" s="223"/>
      <c r="G380" s="34"/>
    </row>
    <row r="381" spans="1:7" ht="25.95" customHeight="1">
      <c r="A381" s="135" t="s">
        <v>488</v>
      </c>
      <c r="B381" s="122" t="s">
        <v>489</v>
      </c>
      <c r="C381" s="52"/>
      <c r="D381" s="79" t="s">
        <v>614</v>
      </c>
      <c r="E381" s="80">
        <v>175.42372881355934</v>
      </c>
      <c r="F381" s="81">
        <f>E381*0.18+E381</f>
        <v>207</v>
      </c>
      <c r="G381" s="34"/>
    </row>
    <row r="382" spans="1:7" ht="30" customHeight="1">
      <c r="A382" s="135" t="s">
        <v>490</v>
      </c>
      <c r="B382" s="122" t="s">
        <v>491</v>
      </c>
      <c r="C382" s="52"/>
      <c r="D382" s="79" t="s">
        <v>614</v>
      </c>
      <c r="E382" s="80">
        <v>262.71186440677968</v>
      </c>
      <c r="F382" s="81">
        <f t="shared" ref="F382:F405" si="0">E382*0.18+E382</f>
        <v>310</v>
      </c>
      <c r="G382" s="13"/>
    </row>
    <row r="383" spans="1:7" ht="25.95" customHeight="1">
      <c r="A383" s="224" t="s">
        <v>492</v>
      </c>
      <c r="B383" s="225"/>
      <c r="C383" s="225"/>
      <c r="D383" s="225"/>
      <c r="E383" s="225"/>
      <c r="F383" s="226"/>
      <c r="G383" s="13"/>
    </row>
    <row r="384" spans="1:7" ht="25.95" customHeight="1">
      <c r="A384" s="135" t="s">
        <v>493</v>
      </c>
      <c r="B384" s="122" t="s">
        <v>494</v>
      </c>
      <c r="C384" s="52"/>
      <c r="D384" s="79" t="s">
        <v>614</v>
      </c>
      <c r="E384" s="80">
        <v>220.33898305084747</v>
      </c>
      <c r="F384" s="81">
        <f t="shared" si="0"/>
        <v>260</v>
      </c>
      <c r="G384" s="13"/>
    </row>
    <row r="385" spans="1:7" ht="25.95" customHeight="1">
      <c r="A385" s="135" t="s">
        <v>495</v>
      </c>
      <c r="B385" s="122" t="s">
        <v>494</v>
      </c>
      <c r="C385" s="52"/>
      <c r="D385" s="79" t="s">
        <v>615</v>
      </c>
      <c r="E385" s="80">
        <v>1388.1355932203392</v>
      </c>
      <c r="F385" s="81">
        <f t="shared" si="0"/>
        <v>1638.0000000000002</v>
      </c>
      <c r="G385" s="13"/>
    </row>
    <row r="386" spans="1:7" ht="25.95" customHeight="1">
      <c r="A386" s="135" t="s">
        <v>496</v>
      </c>
      <c r="B386" s="122" t="s">
        <v>494</v>
      </c>
      <c r="C386" s="52"/>
      <c r="D386" s="79" t="s">
        <v>616</v>
      </c>
      <c r="E386" s="80">
        <v>5552.5423728813566</v>
      </c>
      <c r="F386" s="81">
        <f t="shared" si="0"/>
        <v>6552.0000000000009</v>
      </c>
      <c r="G386" s="13"/>
    </row>
    <row r="387" spans="1:7" ht="25.95" customHeight="1">
      <c r="A387" s="135" t="s">
        <v>497</v>
      </c>
      <c r="B387" s="122" t="s">
        <v>498</v>
      </c>
      <c r="C387" s="52"/>
      <c r="D387" s="79" t="s">
        <v>614</v>
      </c>
      <c r="E387" s="80">
        <v>327.11864406779665</v>
      </c>
      <c r="F387" s="81">
        <f t="shared" si="0"/>
        <v>386.00000000000006</v>
      </c>
      <c r="G387" s="13"/>
    </row>
    <row r="388" spans="1:7" ht="25.95" customHeight="1">
      <c r="A388" s="135" t="s">
        <v>499</v>
      </c>
      <c r="B388" s="122" t="s">
        <v>498</v>
      </c>
      <c r="C388" s="52"/>
      <c r="D388" s="79" t="s">
        <v>615</v>
      </c>
      <c r="E388" s="80">
        <v>2060.8474576271187</v>
      </c>
      <c r="F388" s="81">
        <f t="shared" si="0"/>
        <v>2431.8000000000002</v>
      </c>
      <c r="G388" s="13"/>
    </row>
    <row r="389" spans="1:7" ht="25.95" customHeight="1">
      <c r="A389" s="135" t="s">
        <v>500</v>
      </c>
      <c r="B389" s="122" t="s">
        <v>498</v>
      </c>
      <c r="C389" s="52"/>
      <c r="D389" s="79" t="s">
        <v>616</v>
      </c>
      <c r="E389" s="80">
        <v>8243.3898305084749</v>
      </c>
      <c r="F389" s="81">
        <f t="shared" si="0"/>
        <v>9727.2000000000007</v>
      </c>
    </row>
    <row r="390" spans="1:7" ht="25.95" customHeight="1">
      <c r="A390" s="135" t="s">
        <v>501</v>
      </c>
      <c r="B390" s="122" t="s">
        <v>502</v>
      </c>
      <c r="C390" s="52"/>
      <c r="D390" s="79" t="s">
        <v>614</v>
      </c>
      <c r="E390" s="80">
        <v>410.16949152542372</v>
      </c>
      <c r="F390" s="81">
        <f t="shared" si="0"/>
        <v>484</v>
      </c>
    </row>
    <row r="391" spans="1:7" ht="25.95" customHeight="1">
      <c r="A391" s="135" t="s">
        <v>503</v>
      </c>
      <c r="B391" s="122" t="s">
        <v>502</v>
      </c>
      <c r="C391" s="50"/>
      <c r="D391" s="79" t="s">
        <v>615</v>
      </c>
      <c r="E391" s="80">
        <v>2189.83</v>
      </c>
      <c r="F391" s="81">
        <f t="shared" si="0"/>
        <v>2583.9993999999997</v>
      </c>
    </row>
    <row r="392" spans="1:7" ht="25.95" customHeight="1">
      <c r="A392" s="135" t="s">
        <v>504</v>
      </c>
      <c r="B392" s="122" t="s">
        <v>502</v>
      </c>
      <c r="C392" s="50"/>
      <c r="D392" s="79" t="s">
        <v>616</v>
      </c>
      <c r="E392" s="80">
        <v>10016.950000000001</v>
      </c>
      <c r="F392" s="81">
        <f t="shared" si="0"/>
        <v>11820.001</v>
      </c>
    </row>
    <row r="393" spans="1:7" ht="25.95" customHeight="1">
      <c r="A393" s="135" t="s">
        <v>505</v>
      </c>
      <c r="B393" s="123" t="s">
        <v>506</v>
      </c>
      <c r="C393" s="50"/>
      <c r="D393" s="79" t="s">
        <v>614</v>
      </c>
      <c r="E393" s="80">
        <v>483.05</v>
      </c>
      <c r="F393" s="81">
        <f t="shared" si="0"/>
        <v>569.99900000000002</v>
      </c>
    </row>
    <row r="394" spans="1:7" ht="25.95" customHeight="1">
      <c r="A394" s="135" t="s">
        <v>507</v>
      </c>
      <c r="B394" s="123" t="s">
        <v>506</v>
      </c>
      <c r="C394" s="50"/>
      <c r="D394" s="79" t="s">
        <v>615</v>
      </c>
      <c r="E394" s="80">
        <v>2599.15</v>
      </c>
      <c r="F394" s="81">
        <f t="shared" si="0"/>
        <v>3066.9970000000003</v>
      </c>
    </row>
    <row r="395" spans="1:7" ht="25.95" customHeight="1">
      <c r="A395" s="135" t="s">
        <v>508</v>
      </c>
      <c r="B395" s="219" t="s">
        <v>509</v>
      </c>
      <c r="C395" s="220"/>
      <c r="D395" s="79" t="s">
        <v>614</v>
      </c>
      <c r="E395" s="80">
        <v>310.16949152542372</v>
      </c>
      <c r="F395" s="81">
        <f t="shared" si="0"/>
        <v>366</v>
      </c>
    </row>
    <row r="396" spans="1:7" ht="25.95" customHeight="1">
      <c r="A396" s="135" t="s">
        <v>510</v>
      </c>
      <c r="B396" s="219" t="s">
        <v>509</v>
      </c>
      <c r="C396" s="220"/>
      <c r="D396" s="79" t="s">
        <v>616</v>
      </c>
      <c r="E396" s="80">
        <v>8374.5762711864409</v>
      </c>
      <c r="F396" s="81">
        <f t="shared" si="0"/>
        <v>9882</v>
      </c>
    </row>
    <row r="397" spans="1:7" ht="25.95" customHeight="1">
      <c r="A397" s="227" t="s">
        <v>511</v>
      </c>
      <c r="B397" s="228"/>
      <c r="C397" s="228"/>
      <c r="D397" s="228"/>
      <c r="E397" s="228"/>
      <c r="F397" s="229"/>
    </row>
    <row r="398" spans="1:7" ht="25.95" customHeight="1">
      <c r="A398" s="135" t="s">
        <v>512</v>
      </c>
      <c r="B398" s="219" t="s">
        <v>712</v>
      </c>
      <c r="C398" s="220"/>
      <c r="D398" s="79" t="s">
        <v>614</v>
      </c>
      <c r="E398" s="80">
        <v>70.33898305084746</v>
      </c>
      <c r="F398" s="81">
        <f t="shared" si="0"/>
        <v>83</v>
      </c>
    </row>
    <row r="399" spans="1:7" ht="25.95" customHeight="1">
      <c r="A399" s="135" t="s">
        <v>513</v>
      </c>
      <c r="B399" s="219" t="s">
        <v>712</v>
      </c>
      <c r="C399" s="220"/>
      <c r="D399" s="79" t="s">
        <v>615</v>
      </c>
      <c r="E399" s="80">
        <v>350</v>
      </c>
      <c r="F399" s="81">
        <f t="shared" si="0"/>
        <v>413</v>
      </c>
    </row>
    <row r="400" spans="1:7" ht="25.95" customHeight="1">
      <c r="A400" s="135" t="s">
        <v>514</v>
      </c>
      <c r="B400" s="219" t="s">
        <v>712</v>
      </c>
      <c r="C400" s="220"/>
      <c r="D400" s="79" t="s">
        <v>616</v>
      </c>
      <c r="E400" s="80">
        <v>700</v>
      </c>
      <c r="F400" s="81">
        <f t="shared" si="0"/>
        <v>826</v>
      </c>
    </row>
    <row r="401" spans="1:7" ht="22.2" customHeight="1">
      <c r="A401" s="182" t="s">
        <v>117</v>
      </c>
      <c r="B401" s="183"/>
      <c r="C401" s="183"/>
      <c r="D401" s="46"/>
      <c r="E401" s="47"/>
      <c r="F401" s="48"/>
    </row>
    <row r="402" spans="1:7" ht="41.25" customHeight="1">
      <c r="A402" s="40" t="s">
        <v>665</v>
      </c>
      <c r="B402" s="181" t="s">
        <v>695</v>
      </c>
      <c r="C402" s="181"/>
      <c r="D402" s="181"/>
      <c r="E402" s="181"/>
      <c r="F402" s="181"/>
      <c r="G402" s="136"/>
    </row>
    <row r="403" spans="1:7" ht="20.399999999999999" customHeight="1">
      <c r="A403" s="40" t="s">
        <v>666</v>
      </c>
      <c r="B403" s="209" t="s">
        <v>518</v>
      </c>
      <c r="C403" s="209"/>
      <c r="D403" s="209"/>
      <c r="E403" s="209"/>
      <c r="F403" s="209"/>
      <c r="G403" s="136"/>
    </row>
    <row r="404" spans="1:7" ht="25.95" customHeight="1">
      <c r="A404" s="53" t="s">
        <v>515</v>
      </c>
      <c r="B404" s="211" t="s">
        <v>664</v>
      </c>
      <c r="C404" s="212"/>
      <c r="D404" s="79" t="s">
        <v>614</v>
      </c>
      <c r="E404" s="80">
        <v>11.016949152542374</v>
      </c>
      <c r="F404" s="82">
        <f t="shared" si="0"/>
        <v>13</v>
      </c>
    </row>
    <row r="405" spans="1:7" ht="25.95" customHeight="1">
      <c r="A405" s="53" t="s">
        <v>516</v>
      </c>
      <c r="B405" s="213"/>
      <c r="C405" s="214"/>
      <c r="D405" s="79" t="s">
        <v>615</v>
      </c>
      <c r="E405" s="80">
        <v>52.542372881355938</v>
      </c>
      <c r="F405" s="82">
        <f t="shared" si="0"/>
        <v>62.000000000000007</v>
      </c>
    </row>
    <row r="406" spans="1:7" s="25" customFormat="1" ht="25.95" customHeight="1">
      <c r="A406" s="53" t="s">
        <v>517</v>
      </c>
      <c r="B406" s="215"/>
      <c r="C406" s="216"/>
      <c r="D406" s="79" t="s">
        <v>616</v>
      </c>
      <c r="E406" s="80">
        <v>208.22033898305088</v>
      </c>
      <c r="F406" s="82">
        <f>E406*0.18+E406</f>
        <v>245.70000000000005</v>
      </c>
      <c r="G406" s="3"/>
    </row>
    <row r="407" spans="1:7" s="25" customFormat="1" ht="29.4" customHeight="1">
      <c r="A407" s="193" t="s">
        <v>645</v>
      </c>
      <c r="B407" s="193"/>
      <c r="C407" s="193"/>
      <c r="D407" s="193"/>
      <c r="E407" s="193"/>
      <c r="F407" s="193"/>
      <c r="G407" s="127"/>
    </row>
    <row r="408" spans="1:7" s="25" customFormat="1" ht="39" customHeight="1">
      <c r="A408" s="5" t="s">
        <v>3</v>
      </c>
      <c r="B408" s="178" t="s">
        <v>475</v>
      </c>
      <c r="C408" s="179"/>
      <c r="D408" s="5" t="s">
        <v>625</v>
      </c>
      <c r="E408" s="5" t="s">
        <v>635</v>
      </c>
      <c r="F408" s="5" t="s">
        <v>626</v>
      </c>
      <c r="G408" s="11"/>
    </row>
    <row r="409" spans="1:7" s="25" customFormat="1" ht="57" customHeight="1">
      <c r="A409" s="5" t="s">
        <v>622</v>
      </c>
      <c r="B409" s="217" t="s">
        <v>624</v>
      </c>
      <c r="C409" s="218"/>
      <c r="D409" s="5" t="s">
        <v>623</v>
      </c>
      <c r="E409" s="5" t="s">
        <v>627</v>
      </c>
      <c r="F409" s="83" t="s">
        <v>628</v>
      </c>
      <c r="G409" s="11"/>
    </row>
    <row r="410" spans="1:7" s="25" customFormat="1" ht="55.95" customHeight="1">
      <c r="A410" s="5" t="s">
        <v>630</v>
      </c>
      <c r="B410" s="217" t="s">
        <v>696</v>
      </c>
      <c r="C410" s="218"/>
      <c r="D410" s="5" t="s">
        <v>631</v>
      </c>
      <c r="E410" s="5" t="s">
        <v>627</v>
      </c>
      <c r="F410" s="5" t="s">
        <v>697</v>
      </c>
      <c r="G410" s="11"/>
    </row>
    <row r="411" spans="1:7" s="25" customFormat="1" ht="108" customHeight="1">
      <c r="A411" s="84" t="s">
        <v>629</v>
      </c>
      <c r="B411" s="217" t="s">
        <v>698</v>
      </c>
      <c r="C411" s="218"/>
      <c r="D411" s="85">
        <v>10.81</v>
      </c>
      <c r="E411" s="113" t="s">
        <v>627</v>
      </c>
      <c r="F411" s="86" t="s">
        <v>699</v>
      </c>
      <c r="G411" s="3"/>
    </row>
    <row r="412" spans="1:7" s="25" customFormat="1" ht="78.75" customHeight="1">
      <c r="A412" s="5" t="s">
        <v>640</v>
      </c>
      <c r="B412" s="195" t="s">
        <v>641</v>
      </c>
      <c r="C412" s="196"/>
      <c r="D412" s="87">
        <v>4.42</v>
      </c>
      <c r="E412" s="5" t="s">
        <v>642</v>
      </c>
      <c r="F412" s="88" t="s">
        <v>643</v>
      </c>
      <c r="G412" s="3"/>
    </row>
    <row r="413" spans="1:7" s="25" customFormat="1" ht="16.95" customHeight="1">
      <c r="A413" s="210" t="s">
        <v>126</v>
      </c>
      <c r="B413" s="210"/>
      <c r="C413" s="210"/>
      <c r="D413" s="210"/>
      <c r="E413" s="210"/>
      <c r="F413" s="210"/>
      <c r="G413" s="3"/>
    </row>
    <row r="414" spans="1:7" s="25" customFormat="1" ht="29.4" customHeight="1">
      <c r="A414" s="121" t="s">
        <v>127</v>
      </c>
      <c r="B414" s="199" t="s">
        <v>632</v>
      </c>
      <c r="C414" s="199"/>
      <c r="D414" s="199"/>
      <c r="E414" s="199"/>
      <c r="F414" s="199"/>
      <c r="G414" s="199"/>
    </row>
    <row r="415" spans="1:7" s="25" customFormat="1" ht="27.6" customHeight="1">
      <c r="A415" s="121" t="s">
        <v>128</v>
      </c>
      <c r="B415" s="199" t="s">
        <v>700</v>
      </c>
      <c r="C415" s="199"/>
      <c r="D415" s="199"/>
      <c r="E415" s="199"/>
      <c r="F415" s="199"/>
      <c r="G415" s="199"/>
    </row>
    <row r="416" spans="1:7" s="25" customFormat="1" ht="20.25" customHeight="1">
      <c r="A416" s="94">
        <v>3</v>
      </c>
      <c r="B416" s="181" t="s">
        <v>644</v>
      </c>
      <c r="C416" s="181"/>
      <c r="D416" s="181"/>
      <c r="E416" s="181"/>
      <c r="F416" s="181"/>
      <c r="G416" s="181"/>
    </row>
    <row r="417" spans="1:7" ht="25.95" customHeight="1">
      <c r="A417" s="191" t="s">
        <v>519</v>
      </c>
      <c r="B417" s="191"/>
      <c r="C417" s="191"/>
      <c r="D417" s="191"/>
      <c r="E417" s="191"/>
      <c r="F417" s="191"/>
      <c r="G417" s="13"/>
    </row>
    <row r="418" spans="1:7" ht="25.95" customHeight="1">
      <c r="A418" s="180" t="s">
        <v>520</v>
      </c>
      <c r="B418" s="180"/>
      <c r="C418" s="180"/>
      <c r="D418" s="180"/>
      <c r="E418" s="180"/>
      <c r="F418" s="180"/>
      <c r="G418" s="13"/>
    </row>
    <row r="419" spans="1:7" ht="25.95" customHeight="1">
      <c r="A419" s="5" t="s">
        <v>3</v>
      </c>
      <c r="B419" s="206" t="s">
        <v>165</v>
      </c>
      <c r="C419" s="206"/>
      <c r="D419" s="189" t="s">
        <v>158</v>
      </c>
      <c r="E419" s="189"/>
      <c r="F419" s="109" t="s">
        <v>701</v>
      </c>
      <c r="G419" s="13"/>
    </row>
    <row r="420" spans="1:7" ht="25.95" customHeight="1">
      <c r="A420" s="207" t="s">
        <v>521</v>
      </c>
      <c r="B420" s="207"/>
      <c r="C420" s="207"/>
      <c r="D420" s="207"/>
      <c r="E420" s="207"/>
      <c r="F420" s="207"/>
    </row>
    <row r="421" spans="1:7" ht="25.95" customHeight="1">
      <c r="A421" s="5" t="s">
        <v>522</v>
      </c>
      <c r="B421" s="208" t="s">
        <v>523</v>
      </c>
      <c r="C421" s="208"/>
      <c r="D421" s="186" t="s">
        <v>524</v>
      </c>
      <c r="E421" s="186"/>
      <c r="F421" s="111">
        <v>667.08668912045573</v>
      </c>
    </row>
    <row r="422" spans="1:7" ht="25.95" customHeight="1">
      <c r="A422" s="5" t="s">
        <v>525</v>
      </c>
      <c r="B422" s="208" t="s">
        <v>526</v>
      </c>
      <c r="C422" s="208"/>
      <c r="D422" s="186" t="s">
        <v>524</v>
      </c>
      <c r="E422" s="186"/>
      <c r="F422" s="111">
        <v>567.02368575238734</v>
      </c>
    </row>
    <row r="423" spans="1:7" ht="25.95" customHeight="1">
      <c r="A423" s="5" t="s">
        <v>527</v>
      </c>
      <c r="B423" s="190" t="s">
        <v>528</v>
      </c>
      <c r="C423" s="190"/>
      <c r="D423" s="186" t="s">
        <v>524</v>
      </c>
      <c r="E423" s="186"/>
      <c r="F423" s="111">
        <v>340</v>
      </c>
    </row>
    <row r="424" spans="1:7" ht="25.95" customHeight="1">
      <c r="A424" s="5" t="s">
        <v>529</v>
      </c>
      <c r="B424" s="190" t="s">
        <v>668</v>
      </c>
      <c r="C424" s="190"/>
      <c r="D424" s="186" t="s">
        <v>530</v>
      </c>
      <c r="E424" s="186"/>
      <c r="F424" s="111">
        <v>1050</v>
      </c>
    </row>
    <row r="425" spans="1:7" ht="14.4" customHeight="1">
      <c r="A425" s="35"/>
      <c r="B425" s="36"/>
      <c r="C425" s="36"/>
      <c r="D425" s="37"/>
      <c r="E425" s="37"/>
      <c r="F425" s="38"/>
    </row>
    <row r="426" spans="1:7" ht="24" customHeight="1">
      <c r="A426" s="205" t="s">
        <v>531</v>
      </c>
      <c r="B426" s="205"/>
      <c r="C426" s="205"/>
      <c r="D426" s="205"/>
      <c r="E426" s="205"/>
      <c r="F426" s="205"/>
    </row>
    <row r="427" spans="1:7" ht="25.95" customHeight="1">
      <c r="A427" s="95" t="s">
        <v>3</v>
      </c>
      <c r="B427" s="202" t="s">
        <v>209</v>
      </c>
      <c r="C427" s="203"/>
      <c r="D427" s="109" t="s">
        <v>532</v>
      </c>
      <c r="E427" s="109" t="s">
        <v>533</v>
      </c>
    </row>
    <row r="428" spans="1:7" ht="42" customHeight="1">
      <c r="A428" s="5" t="s">
        <v>534</v>
      </c>
      <c r="B428" s="184" t="s">
        <v>535</v>
      </c>
      <c r="C428" s="185"/>
      <c r="D428" s="104">
        <v>168.88</v>
      </c>
      <c r="E428" s="111">
        <v>75.06</v>
      </c>
    </row>
    <row r="429" spans="1:7" ht="42" customHeight="1">
      <c r="A429" s="73" t="s">
        <v>536</v>
      </c>
      <c r="B429" s="184" t="s">
        <v>537</v>
      </c>
      <c r="C429" s="185"/>
      <c r="D429" s="104">
        <v>295.52</v>
      </c>
      <c r="E429" s="111">
        <v>131.34</v>
      </c>
    </row>
    <row r="430" spans="1:7" ht="25.95" customHeight="1">
      <c r="A430" s="197" t="s">
        <v>538</v>
      </c>
      <c r="B430" s="197"/>
      <c r="C430" s="197"/>
      <c r="D430" s="197"/>
      <c r="E430" s="197"/>
      <c r="F430" s="192"/>
    </row>
    <row r="431" spans="1:7" ht="40.200000000000003" customHeight="1">
      <c r="A431" s="89" t="s">
        <v>539</v>
      </c>
      <c r="B431" s="200" t="s">
        <v>540</v>
      </c>
      <c r="C431" s="201"/>
      <c r="D431" s="204" t="s">
        <v>541</v>
      </c>
      <c r="E431" s="204"/>
      <c r="F431" s="111">
        <v>1300</v>
      </c>
    </row>
    <row r="432" spans="1:7" ht="25.95" customHeight="1">
      <c r="A432" s="197" t="s">
        <v>542</v>
      </c>
      <c r="B432" s="197"/>
      <c r="C432" s="197"/>
      <c r="D432" s="197"/>
      <c r="E432" s="197"/>
      <c r="F432" s="197"/>
    </row>
    <row r="433" spans="1:7" ht="25.95" customHeight="1">
      <c r="A433" s="73" t="s">
        <v>543</v>
      </c>
      <c r="B433" s="200" t="s">
        <v>544</v>
      </c>
      <c r="C433" s="201"/>
      <c r="D433" s="189" t="s">
        <v>545</v>
      </c>
      <c r="E433" s="189"/>
      <c r="F433" s="111">
        <v>51</v>
      </c>
    </row>
    <row r="434" spans="1:7" ht="54" customHeight="1">
      <c r="A434" s="73" t="s">
        <v>546</v>
      </c>
      <c r="B434" s="200" t="s">
        <v>702</v>
      </c>
      <c r="C434" s="201"/>
      <c r="D434" s="189" t="s">
        <v>545</v>
      </c>
      <c r="E434" s="189"/>
      <c r="F434" s="111">
        <v>66</v>
      </c>
      <c r="G434" s="11"/>
    </row>
    <row r="435" spans="1:7" ht="25.95" customHeight="1">
      <c r="A435" s="73" t="s">
        <v>547</v>
      </c>
      <c r="B435" s="200" t="s">
        <v>548</v>
      </c>
      <c r="C435" s="201"/>
      <c r="D435" s="189" t="s">
        <v>549</v>
      </c>
      <c r="E435" s="189"/>
      <c r="F435" s="111">
        <v>25.42</v>
      </c>
    </row>
    <row r="436" spans="1:7" ht="25.95" customHeight="1">
      <c r="A436" s="73" t="s">
        <v>550</v>
      </c>
      <c r="B436" s="200" t="s">
        <v>551</v>
      </c>
      <c r="C436" s="201"/>
      <c r="D436" s="189" t="s">
        <v>552</v>
      </c>
      <c r="E436" s="189"/>
      <c r="F436" s="111">
        <v>59.32</v>
      </c>
    </row>
    <row r="437" spans="1:7" ht="25.95" customHeight="1">
      <c r="A437" s="73" t="s">
        <v>553</v>
      </c>
      <c r="B437" s="200" t="s">
        <v>554</v>
      </c>
      <c r="C437" s="201"/>
      <c r="D437" s="189" t="s">
        <v>555</v>
      </c>
      <c r="E437" s="189"/>
      <c r="F437" s="111">
        <v>36</v>
      </c>
    </row>
    <row r="438" spans="1:7" ht="25.95" customHeight="1">
      <c r="A438" s="73" t="s">
        <v>556</v>
      </c>
      <c r="B438" s="184" t="s">
        <v>557</v>
      </c>
      <c r="C438" s="185"/>
      <c r="D438" s="189" t="s">
        <v>558</v>
      </c>
      <c r="E438" s="189"/>
      <c r="F438" s="111">
        <v>7.2</v>
      </c>
    </row>
    <row r="439" spans="1:7" ht="25.95" customHeight="1">
      <c r="A439" s="73" t="s">
        <v>559</v>
      </c>
      <c r="B439" s="184" t="s">
        <v>619</v>
      </c>
      <c r="C439" s="185"/>
      <c r="D439" s="202" t="s">
        <v>229</v>
      </c>
      <c r="E439" s="203"/>
      <c r="F439" s="111">
        <v>6488.26</v>
      </c>
    </row>
    <row r="440" spans="1:7" ht="25.95" customHeight="1">
      <c r="A440" s="73" t="s">
        <v>562</v>
      </c>
      <c r="B440" s="184" t="s">
        <v>560</v>
      </c>
      <c r="C440" s="185"/>
      <c r="D440" s="189" t="s">
        <v>561</v>
      </c>
      <c r="E440" s="189"/>
      <c r="F440" s="105">
        <v>4</v>
      </c>
    </row>
    <row r="441" spans="1:7" ht="25.95" customHeight="1">
      <c r="A441" s="73" t="s">
        <v>564</v>
      </c>
      <c r="B441" s="184" t="s">
        <v>565</v>
      </c>
      <c r="C441" s="185"/>
      <c r="D441" s="186" t="s">
        <v>566</v>
      </c>
      <c r="E441" s="186"/>
      <c r="F441" s="137">
        <v>674.61203352272867</v>
      </c>
    </row>
    <row r="442" spans="1:7" ht="25.95" customHeight="1">
      <c r="A442" s="73" t="s">
        <v>567</v>
      </c>
      <c r="B442" s="184" t="s">
        <v>563</v>
      </c>
      <c r="C442" s="185"/>
      <c r="D442" s="189" t="s">
        <v>561</v>
      </c>
      <c r="E442" s="189"/>
      <c r="F442" s="105">
        <v>10</v>
      </c>
    </row>
    <row r="443" spans="1:7" ht="25.95" customHeight="1">
      <c r="A443" s="73" t="s">
        <v>569</v>
      </c>
      <c r="B443" s="184" t="s">
        <v>568</v>
      </c>
      <c r="C443" s="185"/>
      <c r="D443" s="186" t="s">
        <v>566</v>
      </c>
      <c r="E443" s="186"/>
      <c r="F443" s="105">
        <v>629.6378979545467</v>
      </c>
      <c r="G443" s="39">
        <v>14000</v>
      </c>
    </row>
    <row r="444" spans="1:7" ht="25.95" customHeight="1">
      <c r="A444" s="73" t="s">
        <v>571</v>
      </c>
      <c r="B444" s="184" t="s">
        <v>570</v>
      </c>
      <c r="C444" s="185"/>
      <c r="D444" s="186" t="s">
        <v>566</v>
      </c>
      <c r="E444" s="186"/>
      <c r="F444" s="105">
        <v>585.16376238636474</v>
      </c>
      <c r="G444" s="39">
        <v>13000</v>
      </c>
    </row>
    <row r="445" spans="1:7" ht="25.95" customHeight="1">
      <c r="A445" s="73" t="s">
        <v>573</v>
      </c>
      <c r="B445" s="184" t="s">
        <v>572</v>
      </c>
      <c r="C445" s="185"/>
      <c r="D445" s="198" t="s">
        <v>566</v>
      </c>
      <c r="E445" s="198"/>
      <c r="F445" s="105">
        <v>540.18962681818289</v>
      </c>
      <c r="G445" s="39">
        <v>12000</v>
      </c>
    </row>
    <row r="446" spans="1:7" ht="25.95" customHeight="1">
      <c r="A446" s="197" t="s">
        <v>703</v>
      </c>
      <c r="B446" s="197"/>
      <c r="C446" s="197"/>
      <c r="D446" s="197"/>
      <c r="E446" s="197"/>
      <c r="F446" s="197"/>
    </row>
    <row r="447" spans="1:7" ht="25.95" customHeight="1">
      <c r="A447" s="84" t="s">
        <v>576</v>
      </c>
      <c r="B447" s="184" t="s">
        <v>574</v>
      </c>
      <c r="C447" s="185"/>
      <c r="D447" s="198" t="s">
        <v>575</v>
      </c>
      <c r="E447" s="198"/>
      <c r="F447" s="90">
        <v>911.02</v>
      </c>
    </row>
    <row r="448" spans="1:7" ht="25.95" customHeight="1">
      <c r="A448" s="84" t="s">
        <v>578</v>
      </c>
      <c r="B448" s="184" t="s">
        <v>577</v>
      </c>
      <c r="C448" s="185"/>
      <c r="D448" s="198" t="s">
        <v>575</v>
      </c>
      <c r="E448" s="198"/>
      <c r="F448" s="90">
        <v>1822.04</v>
      </c>
    </row>
    <row r="449" spans="1:6" ht="25.95" customHeight="1">
      <c r="A449" s="84" t="s">
        <v>580</v>
      </c>
      <c r="B449" s="184" t="s">
        <v>579</v>
      </c>
      <c r="C449" s="185"/>
      <c r="D449" s="198" t="s">
        <v>575</v>
      </c>
      <c r="E449" s="198"/>
      <c r="F449" s="55">
        <v>1366.55</v>
      </c>
    </row>
    <row r="450" spans="1:6" ht="25.95" customHeight="1">
      <c r="A450" s="84" t="s">
        <v>583</v>
      </c>
      <c r="B450" s="184" t="s">
        <v>581</v>
      </c>
      <c r="C450" s="185"/>
      <c r="D450" s="198" t="s">
        <v>575</v>
      </c>
      <c r="E450" s="198"/>
      <c r="F450" s="55">
        <v>2733.05</v>
      </c>
    </row>
    <row r="451" spans="1:6" ht="22.2" customHeight="1">
      <c r="A451" s="197" t="s">
        <v>582</v>
      </c>
      <c r="B451" s="197"/>
      <c r="C451" s="197"/>
      <c r="D451" s="197"/>
      <c r="E451" s="197"/>
      <c r="F451" s="197"/>
    </row>
    <row r="452" spans="1:6" ht="25.95" customHeight="1">
      <c r="A452" s="84" t="s">
        <v>585</v>
      </c>
      <c r="B452" s="184" t="s">
        <v>584</v>
      </c>
      <c r="C452" s="185"/>
      <c r="D452" s="198" t="s">
        <v>575</v>
      </c>
      <c r="E452" s="198"/>
      <c r="F452" s="91">
        <v>4265.07</v>
      </c>
    </row>
    <row r="453" spans="1:6" ht="25.95" customHeight="1">
      <c r="A453" s="84" t="s">
        <v>588</v>
      </c>
      <c r="B453" s="184" t="s">
        <v>586</v>
      </c>
      <c r="C453" s="185"/>
      <c r="D453" s="198" t="s">
        <v>587</v>
      </c>
      <c r="E453" s="198"/>
      <c r="F453" s="91">
        <v>2100.0500000000002</v>
      </c>
    </row>
    <row r="454" spans="1:6" ht="25.95" customHeight="1">
      <c r="A454" s="84" t="s">
        <v>590</v>
      </c>
      <c r="B454" s="184" t="s">
        <v>589</v>
      </c>
      <c r="C454" s="185"/>
      <c r="D454" s="178" t="s">
        <v>575</v>
      </c>
      <c r="E454" s="179"/>
      <c r="F454" s="105">
        <v>2101.81</v>
      </c>
    </row>
    <row r="455" spans="1:6" ht="27" customHeight="1">
      <c r="A455" s="73" t="s">
        <v>592</v>
      </c>
      <c r="B455" s="184" t="s">
        <v>591</v>
      </c>
      <c r="C455" s="185"/>
      <c r="D455" s="186" t="s">
        <v>575</v>
      </c>
      <c r="E455" s="186"/>
      <c r="F455" s="105">
        <v>832.68</v>
      </c>
    </row>
    <row r="456" spans="1:6" ht="4.95" hidden="1" customHeight="1"/>
    <row r="457" spans="1:6" ht="22.5" customHeight="1">
      <c r="A457" s="5" t="s">
        <v>620</v>
      </c>
      <c r="B457" s="190" t="s">
        <v>593</v>
      </c>
      <c r="C457" s="190"/>
      <c r="D457" s="186" t="s">
        <v>594</v>
      </c>
      <c r="E457" s="186"/>
      <c r="F457" s="105">
        <v>64.069999999999993</v>
      </c>
    </row>
    <row r="458" spans="1:6" ht="20.25" customHeight="1">
      <c r="A458" s="199" t="s">
        <v>117</v>
      </c>
      <c r="B458" s="199"/>
      <c r="C458" s="199"/>
      <c r="D458" s="199"/>
      <c r="E458" s="199"/>
      <c r="F458" s="199"/>
    </row>
    <row r="459" spans="1:6" ht="39.75" customHeight="1">
      <c r="A459" s="199" t="s">
        <v>717</v>
      </c>
      <c r="B459" s="199"/>
      <c r="C459" s="199"/>
      <c r="D459" s="199"/>
      <c r="E459" s="199"/>
      <c r="F459" s="199"/>
    </row>
    <row r="460" spans="1:6" ht="19.2" customHeight="1">
      <c r="A460" s="193" t="s">
        <v>633</v>
      </c>
      <c r="B460" s="193"/>
      <c r="C460" s="193"/>
      <c r="D460" s="193"/>
      <c r="E460" s="193"/>
      <c r="F460" s="193"/>
    </row>
    <row r="461" spans="1:6" ht="25.95" customHeight="1">
      <c r="A461" s="5" t="s">
        <v>3</v>
      </c>
      <c r="B461" s="194" t="s">
        <v>634</v>
      </c>
      <c r="C461" s="194"/>
      <c r="D461" s="5" t="s">
        <v>166</v>
      </c>
      <c r="E461" s="5" t="s">
        <v>635</v>
      </c>
      <c r="F461" s="5" t="s">
        <v>117</v>
      </c>
    </row>
    <row r="462" spans="1:6" ht="122.25" customHeight="1">
      <c r="A462" s="5" t="s">
        <v>636</v>
      </c>
      <c r="B462" s="195" t="s">
        <v>670</v>
      </c>
      <c r="C462" s="196"/>
      <c r="D462" s="5" t="s">
        <v>766</v>
      </c>
      <c r="E462" s="5" t="s">
        <v>637</v>
      </c>
      <c r="F462" s="5" t="s">
        <v>671</v>
      </c>
    </row>
    <row r="463" spans="1:6" ht="25.95" customHeight="1">
      <c r="A463" s="191" t="s">
        <v>595</v>
      </c>
      <c r="B463" s="191"/>
      <c r="C463" s="191"/>
      <c r="D463" s="191"/>
      <c r="E463" s="191"/>
      <c r="F463" s="191"/>
    </row>
    <row r="464" spans="1:6" ht="20.399999999999999" customHeight="1">
      <c r="A464" s="192" t="s">
        <v>596</v>
      </c>
      <c r="B464" s="192"/>
      <c r="C464" s="192"/>
      <c r="D464" s="192"/>
      <c r="E464" s="192"/>
      <c r="F464" s="192"/>
    </row>
    <row r="465" spans="1:6" ht="25.95" customHeight="1">
      <c r="A465" s="5" t="s">
        <v>3</v>
      </c>
      <c r="B465" s="187" t="s">
        <v>165</v>
      </c>
      <c r="C465" s="188"/>
      <c r="D465" s="189" t="s">
        <v>158</v>
      </c>
      <c r="E465" s="189"/>
      <c r="F465" s="93" t="s">
        <v>672</v>
      </c>
    </row>
    <row r="466" spans="1:6" ht="25.95" customHeight="1">
      <c r="A466" s="5" t="s">
        <v>597</v>
      </c>
      <c r="B466" s="184" t="s">
        <v>598</v>
      </c>
      <c r="C466" s="185"/>
      <c r="D466" s="186" t="s">
        <v>599</v>
      </c>
      <c r="E466" s="186"/>
      <c r="F466" s="105"/>
    </row>
    <row r="467" spans="1:6" ht="25.95" customHeight="1">
      <c r="A467" s="5"/>
      <c r="B467" s="184" t="s">
        <v>600</v>
      </c>
      <c r="C467" s="185"/>
      <c r="D467" s="186" t="s">
        <v>599</v>
      </c>
      <c r="E467" s="186"/>
      <c r="F467" s="105">
        <v>62000</v>
      </c>
    </row>
    <row r="468" spans="1:6" ht="25.95" customHeight="1">
      <c r="A468" s="5"/>
      <c r="B468" s="184" t="s">
        <v>601</v>
      </c>
      <c r="C468" s="185"/>
      <c r="D468" s="186" t="s">
        <v>599</v>
      </c>
      <c r="E468" s="186"/>
      <c r="F468" s="105">
        <v>32500</v>
      </c>
    </row>
    <row r="469" spans="1:6" ht="25.95" customHeight="1">
      <c r="A469" s="5"/>
      <c r="B469" s="184" t="s">
        <v>602</v>
      </c>
      <c r="C469" s="185"/>
      <c r="D469" s="186" t="s">
        <v>599</v>
      </c>
      <c r="E469" s="186"/>
      <c r="F469" s="105">
        <v>22500</v>
      </c>
    </row>
    <row r="470" spans="1:6" ht="25.95" customHeight="1">
      <c r="A470" s="5" t="s">
        <v>603</v>
      </c>
      <c r="B470" s="184" t="s">
        <v>604</v>
      </c>
      <c r="C470" s="185"/>
      <c r="D470" s="186" t="s">
        <v>599</v>
      </c>
      <c r="E470" s="186"/>
      <c r="F470" s="105"/>
    </row>
    <row r="471" spans="1:6" ht="25.95" customHeight="1">
      <c r="A471" s="5"/>
      <c r="B471" s="184" t="s">
        <v>600</v>
      </c>
      <c r="C471" s="185"/>
      <c r="D471" s="186" t="s">
        <v>599</v>
      </c>
      <c r="E471" s="186"/>
      <c r="F471" s="105">
        <v>43000</v>
      </c>
    </row>
    <row r="472" spans="1:6" ht="25.95" customHeight="1">
      <c r="A472" s="5"/>
      <c r="B472" s="184" t="s">
        <v>601</v>
      </c>
      <c r="C472" s="185"/>
      <c r="D472" s="186" t="s">
        <v>599</v>
      </c>
      <c r="E472" s="186"/>
      <c r="F472" s="105">
        <v>23000</v>
      </c>
    </row>
    <row r="473" spans="1:6" ht="25.95" customHeight="1">
      <c r="A473" s="5"/>
      <c r="B473" s="184" t="s">
        <v>602</v>
      </c>
      <c r="C473" s="185"/>
      <c r="D473" s="186" t="s">
        <v>599</v>
      </c>
      <c r="E473" s="186"/>
      <c r="F473" s="105">
        <v>17000</v>
      </c>
    </row>
    <row r="474" spans="1:6" ht="25.95" customHeight="1">
      <c r="A474" s="5" t="s">
        <v>605</v>
      </c>
      <c r="B474" s="184" t="s">
        <v>606</v>
      </c>
      <c r="C474" s="185"/>
      <c r="D474" s="186" t="s">
        <v>607</v>
      </c>
      <c r="E474" s="186"/>
      <c r="F474" s="105">
        <v>7000</v>
      </c>
    </row>
    <row r="475" spans="1:6" ht="25.95" customHeight="1">
      <c r="A475" s="5" t="s">
        <v>608</v>
      </c>
      <c r="B475" s="184" t="s">
        <v>609</v>
      </c>
      <c r="C475" s="185"/>
      <c r="D475" s="186" t="s">
        <v>599</v>
      </c>
      <c r="E475" s="186"/>
      <c r="F475" s="105">
        <v>2000</v>
      </c>
    </row>
    <row r="476" spans="1:6" ht="25.95" customHeight="1">
      <c r="A476" s="5" t="s">
        <v>610</v>
      </c>
      <c r="B476" s="184" t="s">
        <v>611</v>
      </c>
      <c r="C476" s="185"/>
      <c r="D476" s="186" t="s">
        <v>607</v>
      </c>
      <c r="E476" s="186"/>
      <c r="F476" s="105">
        <v>7000</v>
      </c>
    </row>
    <row r="477" spans="1:6" ht="25.95" customHeight="1">
      <c r="A477" s="5" t="s">
        <v>612</v>
      </c>
      <c r="B477" s="184" t="s">
        <v>613</v>
      </c>
      <c r="C477" s="185"/>
      <c r="D477" s="186" t="s">
        <v>607</v>
      </c>
      <c r="E477" s="186"/>
      <c r="F477" s="105">
        <v>7080</v>
      </c>
    </row>
    <row r="478" spans="1:6" ht="25.95" customHeight="1"/>
  </sheetData>
  <mergeCells count="443">
    <mergeCell ref="E1:G1"/>
    <mergeCell ref="E2:G2"/>
    <mergeCell ref="E3:G3"/>
    <mergeCell ref="B158:F158"/>
    <mergeCell ref="B159:F159"/>
    <mergeCell ref="B160:F160"/>
    <mergeCell ref="A162:F162"/>
    <mergeCell ref="D146:E146"/>
    <mergeCell ref="F146:G146"/>
    <mergeCell ref="C149:D149"/>
    <mergeCell ref="E149:F149"/>
    <mergeCell ref="C150:D150"/>
    <mergeCell ref="E150:F150"/>
    <mergeCell ref="C151:D151"/>
    <mergeCell ref="E151:F151"/>
    <mergeCell ref="C152:D152"/>
    <mergeCell ref="E152:F152"/>
    <mergeCell ref="B154:F154"/>
    <mergeCell ref="B56:C56"/>
    <mergeCell ref="F56:G56"/>
    <mergeCell ref="B57:C57"/>
    <mergeCell ref="A4:G4"/>
    <mergeCell ref="A6:G6"/>
    <mergeCell ref="D7:E7"/>
    <mergeCell ref="B441:C441"/>
    <mergeCell ref="D441:E441"/>
    <mergeCell ref="B344:C344"/>
    <mergeCell ref="B342:C342"/>
    <mergeCell ref="B343:C343"/>
    <mergeCell ref="B36:C36"/>
    <mergeCell ref="C37:C43"/>
    <mergeCell ref="A52:G52"/>
    <mergeCell ref="A53:A54"/>
    <mergeCell ref="B53:C54"/>
    <mergeCell ref="D53:E53"/>
    <mergeCell ref="F53:G54"/>
    <mergeCell ref="B58:C58"/>
    <mergeCell ref="F58:G58"/>
    <mergeCell ref="B60:G60"/>
    <mergeCell ref="B61:G61"/>
    <mergeCell ref="A62:F62"/>
    <mergeCell ref="C63:D63"/>
    <mergeCell ref="E63:F63"/>
    <mergeCell ref="B55:C55"/>
    <mergeCell ref="F55:G55"/>
    <mergeCell ref="B155:F155"/>
    <mergeCell ref="B156:F156"/>
    <mergeCell ref="B157:F157"/>
    <mergeCell ref="F7:G7"/>
    <mergeCell ref="A8:A9"/>
    <mergeCell ref="B8:B9"/>
    <mergeCell ref="C8:C9"/>
    <mergeCell ref="D8:E8"/>
    <mergeCell ref="F8:G8"/>
    <mergeCell ref="D87:E87"/>
    <mergeCell ref="D88:E88"/>
    <mergeCell ref="D89:E89"/>
    <mergeCell ref="F57:G57"/>
    <mergeCell ref="A71:A72"/>
    <mergeCell ref="C71:C72"/>
    <mergeCell ref="D71:E71"/>
    <mergeCell ref="F71:G71"/>
    <mergeCell ref="B81:G81"/>
    <mergeCell ref="B82:G82"/>
    <mergeCell ref="A64:A65"/>
    <mergeCell ref="C64:D64"/>
    <mergeCell ref="E64:F64"/>
    <mergeCell ref="A69:G69"/>
    <mergeCell ref="D70:E70"/>
    <mergeCell ref="F70:G70"/>
    <mergeCell ref="B71:B72"/>
    <mergeCell ref="A86:F86"/>
    <mergeCell ref="B64:B65"/>
    <mergeCell ref="B85:G85"/>
    <mergeCell ref="B83:G83"/>
    <mergeCell ref="B84:G84"/>
    <mergeCell ref="B97:C97"/>
    <mergeCell ref="B98:C98"/>
    <mergeCell ref="B99:C99"/>
    <mergeCell ref="B100:C100"/>
    <mergeCell ref="B101:C101"/>
    <mergeCell ref="B104:F104"/>
    <mergeCell ref="B102:C102"/>
    <mergeCell ref="B91:F91"/>
    <mergeCell ref="A92:F92"/>
    <mergeCell ref="B93:C93"/>
    <mergeCell ref="B94:C94"/>
    <mergeCell ref="B95:C95"/>
    <mergeCell ref="B96:C96"/>
    <mergeCell ref="B105:F105"/>
    <mergeCell ref="B106:F106"/>
    <mergeCell ref="B107:F107"/>
    <mergeCell ref="A109:F109"/>
    <mergeCell ref="A110:F110"/>
    <mergeCell ref="A111:F111"/>
    <mergeCell ref="B125:G125"/>
    <mergeCell ref="A116:F116"/>
    <mergeCell ref="B123:F123"/>
    <mergeCell ref="B124:F124"/>
    <mergeCell ref="A126:G126"/>
    <mergeCell ref="A141:G141"/>
    <mergeCell ref="A142:G142"/>
    <mergeCell ref="A148:G148"/>
    <mergeCell ref="D144:E144"/>
    <mergeCell ref="F144:G144"/>
    <mergeCell ref="D145:E145"/>
    <mergeCell ref="F145:G145"/>
    <mergeCell ref="B138:G138"/>
    <mergeCell ref="B139:G139"/>
    <mergeCell ref="B140:G140"/>
    <mergeCell ref="A131:F131"/>
    <mergeCell ref="B137:G137"/>
    <mergeCell ref="A143:G143"/>
    <mergeCell ref="D164:E164"/>
    <mergeCell ref="D165:E165"/>
    <mergeCell ref="D163:E163"/>
    <mergeCell ref="E170:F170"/>
    <mergeCell ref="C171:D171"/>
    <mergeCell ref="E171:F171"/>
    <mergeCell ref="C172:D172"/>
    <mergeCell ref="E172:F172"/>
    <mergeCell ref="A166:F166"/>
    <mergeCell ref="A167:F167"/>
    <mergeCell ref="A168:F168"/>
    <mergeCell ref="A169:A170"/>
    <mergeCell ref="B169:B170"/>
    <mergeCell ref="C169:D169"/>
    <mergeCell ref="E169:F169"/>
    <mergeCell ref="C170:D170"/>
    <mergeCell ref="B174:G174"/>
    <mergeCell ref="B182:C182"/>
    <mergeCell ref="E182:F182"/>
    <mergeCell ref="B183:C183"/>
    <mergeCell ref="E183:F183"/>
    <mergeCell ref="B184:C184"/>
    <mergeCell ref="E184:F184"/>
    <mergeCell ref="A179:F179"/>
    <mergeCell ref="A180:A181"/>
    <mergeCell ref="B180:C181"/>
    <mergeCell ref="D180:F180"/>
    <mergeCell ref="E181:F181"/>
    <mergeCell ref="B175:G175"/>
    <mergeCell ref="B176:G176"/>
    <mergeCell ref="B177:G177"/>
    <mergeCell ref="B178:G178"/>
    <mergeCell ref="B191:F191"/>
    <mergeCell ref="B192:F192"/>
    <mergeCell ref="B193:G193"/>
    <mergeCell ref="B194:F194"/>
    <mergeCell ref="B203:G203"/>
    <mergeCell ref="A204:F204"/>
    <mergeCell ref="B185:C185"/>
    <mergeCell ref="E185:F185"/>
    <mergeCell ref="B187:G187"/>
    <mergeCell ref="B188:G188"/>
    <mergeCell ref="B189:G189"/>
    <mergeCell ref="B190:F190"/>
    <mergeCell ref="B208:C208"/>
    <mergeCell ref="D208:F208"/>
    <mergeCell ref="B209:C209"/>
    <mergeCell ref="D209:F209"/>
    <mergeCell ref="B211:G211"/>
    <mergeCell ref="B212:F212"/>
    <mergeCell ref="A205:A206"/>
    <mergeCell ref="B205:C206"/>
    <mergeCell ref="D205:F205"/>
    <mergeCell ref="D206:F206"/>
    <mergeCell ref="B207:C207"/>
    <mergeCell ref="D207:F207"/>
    <mergeCell ref="B213:F213"/>
    <mergeCell ref="B214:G214"/>
    <mergeCell ref="B215:F215"/>
    <mergeCell ref="B216:F216"/>
    <mergeCell ref="A217:F217"/>
    <mergeCell ref="A218:A220"/>
    <mergeCell ref="B218:B220"/>
    <mergeCell ref="C218:F218"/>
    <mergeCell ref="C219:D219"/>
    <mergeCell ref="E219:F219"/>
    <mergeCell ref="A230:A231"/>
    <mergeCell ref="B230:C231"/>
    <mergeCell ref="D230:F230"/>
    <mergeCell ref="E231:F231"/>
    <mergeCell ref="B232:C232"/>
    <mergeCell ref="E232:F232"/>
    <mergeCell ref="B224:G224"/>
    <mergeCell ref="B225:G225"/>
    <mergeCell ref="B226:G226"/>
    <mergeCell ref="B227:F227"/>
    <mergeCell ref="B228:F228"/>
    <mergeCell ref="A229:F229"/>
    <mergeCell ref="B236:F236"/>
    <mergeCell ref="B237:G237"/>
    <mergeCell ref="B238:F238"/>
    <mergeCell ref="B239:F239"/>
    <mergeCell ref="B240:F240"/>
    <mergeCell ref="B241:G241"/>
    <mergeCell ref="B233:C233"/>
    <mergeCell ref="E233:F233"/>
    <mergeCell ref="B234:C234"/>
    <mergeCell ref="E234:F234"/>
    <mergeCell ref="B235:C235"/>
    <mergeCell ref="E235:F235"/>
    <mergeCell ref="B248:C248"/>
    <mergeCell ref="E248:F248"/>
    <mergeCell ref="A243:F243"/>
    <mergeCell ref="A245:A246"/>
    <mergeCell ref="B245:C246"/>
    <mergeCell ref="D245:F245"/>
    <mergeCell ref="E246:F246"/>
    <mergeCell ref="B247:C247"/>
    <mergeCell ref="E247:F247"/>
    <mergeCell ref="A259:E259"/>
    <mergeCell ref="B260:C260"/>
    <mergeCell ref="B261:C261"/>
    <mergeCell ref="B262:C262"/>
    <mergeCell ref="B263:C263"/>
    <mergeCell ref="B252:C252"/>
    <mergeCell ref="B253:C253"/>
    <mergeCell ref="B254:D254"/>
    <mergeCell ref="B255:F255"/>
    <mergeCell ref="A257:E257"/>
    <mergeCell ref="A258:E258"/>
    <mergeCell ref="B271:C271"/>
    <mergeCell ref="B272:C272"/>
    <mergeCell ref="B273:C273"/>
    <mergeCell ref="B274:C274"/>
    <mergeCell ref="B275:C275"/>
    <mergeCell ref="B276:C276"/>
    <mergeCell ref="B264:C264"/>
    <mergeCell ref="B265:C265"/>
    <mergeCell ref="B266:C266"/>
    <mergeCell ref="B267:C267"/>
    <mergeCell ref="B268:C268"/>
    <mergeCell ref="A270:E270"/>
    <mergeCell ref="B283:C283"/>
    <mergeCell ref="B284:C284"/>
    <mergeCell ref="B285:C285"/>
    <mergeCell ref="B286:C286"/>
    <mergeCell ref="A288:E288"/>
    <mergeCell ref="B289:C289"/>
    <mergeCell ref="B277:C277"/>
    <mergeCell ref="B278:C278"/>
    <mergeCell ref="B279:C279"/>
    <mergeCell ref="B280:C280"/>
    <mergeCell ref="B281:C281"/>
    <mergeCell ref="B282:C282"/>
    <mergeCell ref="B296:C296"/>
    <mergeCell ref="B297:C297"/>
    <mergeCell ref="B298:C298"/>
    <mergeCell ref="B299:C299"/>
    <mergeCell ref="B300:C300"/>
    <mergeCell ref="B301:C301"/>
    <mergeCell ref="B290:C290"/>
    <mergeCell ref="B291:C291"/>
    <mergeCell ref="B292:C292"/>
    <mergeCell ref="B293:C293"/>
    <mergeCell ref="B294:C294"/>
    <mergeCell ref="B295:C295"/>
    <mergeCell ref="B309:C309"/>
    <mergeCell ref="B310:C310"/>
    <mergeCell ref="B311:C311"/>
    <mergeCell ref="B312:C312"/>
    <mergeCell ref="B313:C313"/>
    <mergeCell ref="B314:C314"/>
    <mergeCell ref="B302:C302"/>
    <mergeCell ref="B303:C303"/>
    <mergeCell ref="B304:C304"/>
    <mergeCell ref="B305:C305"/>
    <mergeCell ref="B306:C306"/>
    <mergeCell ref="A308:E308"/>
    <mergeCell ref="B321:C321"/>
    <mergeCell ref="B322:C322"/>
    <mergeCell ref="B323:C323"/>
    <mergeCell ref="B324:C324"/>
    <mergeCell ref="B325:C325"/>
    <mergeCell ref="B326:C326"/>
    <mergeCell ref="B315:C315"/>
    <mergeCell ref="B316:C316"/>
    <mergeCell ref="B317:C317"/>
    <mergeCell ref="B318:C318"/>
    <mergeCell ref="B319:C319"/>
    <mergeCell ref="B320:C320"/>
    <mergeCell ref="A338:F338"/>
    <mergeCell ref="A339:F339"/>
    <mergeCell ref="A340:A341"/>
    <mergeCell ref="B340:C341"/>
    <mergeCell ref="D340:D341"/>
    <mergeCell ref="E340:E341"/>
    <mergeCell ref="B327:C327"/>
    <mergeCell ref="B328:C328"/>
    <mergeCell ref="A330:E330"/>
    <mergeCell ref="D331:E331"/>
    <mergeCell ref="D332:E332"/>
    <mergeCell ref="A334:G334"/>
    <mergeCell ref="A335:G335"/>
    <mergeCell ref="A336:G336"/>
    <mergeCell ref="A337:G337"/>
    <mergeCell ref="B349:F349"/>
    <mergeCell ref="B350:F350"/>
    <mergeCell ref="B351:F351"/>
    <mergeCell ref="B352:G352"/>
    <mergeCell ref="B353:F353"/>
    <mergeCell ref="A363:F363"/>
    <mergeCell ref="B346:G346"/>
    <mergeCell ref="B347:G347"/>
    <mergeCell ref="B348:G348"/>
    <mergeCell ref="B370:C370"/>
    <mergeCell ref="B371:C371"/>
    <mergeCell ref="B372:C372"/>
    <mergeCell ref="B373:C373"/>
    <mergeCell ref="B375:G375"/>
    <mergeCell ref="B364:C364"/>
    <mergeCell ref="B365:C365"/>
    <mergeCell ref="B366:C366"/>
    <mergeCell ref="A368:G368"/>
    <mergeCell ref="A369:G369"/>
    <mergeCell ref="B395:C395"/>
    <mergeCell ref="B396:C396"/>
    <mergeCell ref="B400:C400"/>
    <mergeCell ref="A376:F376"/>
    <mergeCell ref="A378:F378"/>
    <mergeCell ref="B379:C379"/>
    <mergeCell ref="A380:F380"/>
    <mergeCell ref="A383:F383"/>
    <mergeCell ref="A397:F397"/>
    <mergeCell ref="B398:C398"/>
    <mergeCell ref="B399:C399"/>
    <mergeCell ref="A377:F377"/>
    <mergeCell ref="B419:C419"/>
    <mergeCell ref="D419:E419"/>
    <mergeCell ref="A420:F420"/>
    <mergeCell ref="B421:C421"/>
    <mergeCell ref="D421:E421"/>
    <mergeCell ref="B422:C422"/>
    <mergeCell ref="D422:E422"/>
    <mergeCell ref="B403:F403"/>
    <mergeCell ref="A417:F417"/>
    <mergeCell ref="A418:F418"/>
    <mergeCell ref="A413:F413"/>
    <mergeCell ref="B416:G416"/>
    <mergeCell ref="B404:C406"/>
    <mergeCell ref="A407:F407"/>
    <mergeCell ref="B409:C409"/>
    <mergeCell ref="B408:C408"/>
    <mergeCell ref="B410:C410"/>
    <mergeCell ref="B411:C411"/>
    <mergeCell ref="B414:G414"/>
    <mergeCell ref="B415:G415"/>
    <mergeCell ref="B412:C412"/>
    <mergeCell ref="B428:C428"/>
    <mergeCell ref="B429:C429"/>
    <mergeCell ref="A430:F430"/>
    <mergeCell ref="B431:C431"/>
    <mergeCell ref="D431:E431"/>
    <mergeCell ref="A432:F432"/>
    <mergeCell ref="B423:C423"/>
    <mergeCell ref="D423:E423"/>
    <mergeCell ref="B424:C424"/>
    <mergeCell ref="D424:E424"/>
    <mergeCell ref="B427:C427"/>
    <mergeCell ref="A426:F426"/>
    <mergeCell ref="B437:C437"/>
    <mergeCell ref="D437:E437"/>
    <mergeCell ref="B438:C438"/>
    <mergeCell ref="D438:E438"/>
    <mergeCell ref="B440:C440"/>
    <mergeCell ref="D440:E440"/>
    <mergeCell ref="B439:C439"/>
    <mergeCell ref="D439:E439"/>
    <mergeCell ref="B433:C433"/>
    <mergeCell ref="D433:E433"/>
    <mergeCell ref="B434:C434"/>
    <mergeCell ref="D434:E434"/>
    <mergeCell ref="D435:E435"/>
    <mergeCell ref="B436:C436"/>
    <mergeCell ref="D436:E436"/>
    <mergeCell ref="B435:C435"/>
    <mergeCell ref="B444:C444"/>
    <mergeCell ref="D444:E444"/>
    <mergeCell ref="B445:C445"/>
    <mergeCell ref="D445:E445"/>
    <mergeCell ref="A446:F446"/>
    <mergeCell ref="B447:C447"/>
    <mergeCell ref="D447:E447"/>
    <mergeCell ref="B442:C442"/>
    <mergeCell ref="D442:E442"/>
    <mergeCell ref="B443:C443"/>
    <mergeCell ref="D443:E443"/>
    <mergeCell ref="B462:C462"/>
    <mergeCell ref="A451:F451"/>
    <mergeCell ref="B452:C452"/>
    <mergeCell ref="D452:E452"/>
    <mergeCell ref="B453:C453"/>
    <mergeCell ref="D453:E453"/>
    <mergeCell ref="B454:C454"/>
    <mergeCell ref="D454:E454"/>
    <mergeCell ref="B448:C448"/>
    <mergeCell ref="D448:E448"/>
    <mergeCell ref="B449:C449"/>
    <mergeCell ref="D449:E449"/>
    <mergeCell ref="B450:C450"/>
    <mergeCell ref="D450:E450"/>
    <mergeCell ref="A458:F458"/>
    <mergeCell ref="A459:F459"/>
    <mergeCell ref="B477:C477"/>
    <mergeCell ref="D477:E477"/>
    <mergeCell ref="B474:C474"/>
    <mergeCell ref="D474:E474"/>
    <mergeCell ref="B475:C475"/>
    <mergeCell ref="D475:E475"/>
    <mergeCell ref="B476:C476"/>
    <mergeCell ref="D476:E476"/>
    <mergeCell ref="B471:C471"/>
    <mergeCell ref="D471:E471"/>
    <mergeCell ref="B472:C472"/>
    <mergeCell ref="D472:E472"/>
    <mergeCell ref="B473:C473"/>
    <mergeCell ref="D473:E473"/>
    <mergeCell ref="B251:C251"/>
    <mergeCell ref="A250:F250"/>
    <mergeCell ref="B402:F402"/>
    <mergeCell ref="A401:C401"/>
    <mergeCell ref="B468:C468"/>
    <mergeCell ref="D468:E468"/>
    <mergeCell ref="B469:C469"/>
    <mergeCell ref="D469:E469"/>
    <mergeCell ref="B470:C470"/>
    <mergeCell ref="D470:E470"/>
    <mergeCell ref="B465:C465"/>
    <mergeCell ref="D465:E465"/>
    <mergeCell ref="B466:C466"/>
    <mergeCell ref="D466:E466"/>
    <mergeCell ref="B467:C467"/>
    <mergeCell ref="D467:E467"/>
    <mergeCell ref="B455:C455"/>
    <mergeCell ref="D455:E455"/>
    <mergeCell ref="B457:C457"/>
    <mergeCell ref="D457:E457"/>
    <mergeCell ref="A463:F463"/>
    <mergeCell ref="A464:F464"/>
    <mergeCell ref="A460:F460"/>
    <mergeCell ref="B461:C461"/>
  </mergeCells>
  <pageMargins left="0.70866141732283472" right="0.51181102362204722" top="0.35433070866141736" bottom="0.51181102362204722" header="0.31496062992125984" footer="0.31496062992125984"/>
  <pageSetup paperSize="9" scale="68" orientation="portrait" horizontalDpi="180" verticalDpi="180" r:id="rId1"/>
  <headerFooter>
    <oddFooter>&amp;CСтраница &amp;С</oddFooter>
  </headerFooter>
  <rowBreaks count="2" manualBreakCount="2">
    <brk id="375" max="16383" man="1"/>
    <brk id="4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2020-10-06T08:39:10Z</dcterms:modified>
</cp:coreProperties>
</file>