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4" i="2" l="1"/>
  <c r="E13" i="2"/>
  <c r="E12" i="2"/>
  <c r="E94" i="1" l="1"/>
  <c r="D79" i="1" l="1"/>
  <c r="D78" i="1"/>
  <c r="D77" i="1"/>
  <c r="D76" i="1"/>
  <c r="D75" i="1"/>
  <c r="D74" i="1"/>
  <c r="D73" i="1"/>
  <c r="C68" i="1"/>
  <c r="C67" i="1"/>
  <c r="D58" i="1"/>
  <c r="D57" i="1"/>
  <c r="D56" i="1"/>
  <c r="D55" i="1"/>
</calcChain>
</file>

<file path=xl/sharedStrings.xml><?xml version="1.0" encoding="utf-8"?>
<sst xmlns="http://schemas.openxmlformats.org/spreadsheetml/2006/main" count="1219" uniqueCount="842">
  <si>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</si>
  <si>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</si>
  <si>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</si>
  <si>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</si>
  <si>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</si>
  <si>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</si>
  <si>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</si>
  <si>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</si>
  <si>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</si>
  <si>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</si>
  <si>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</si>
  <si>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</si>
  <si>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</si>
  <si>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</si>
  <si>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</si>
  <si>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</si>
  <si>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</si>
  <si>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</si>
  <si>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</si>
  <si>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</si>
  <si>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</si>
  <si>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</si>
  <si>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</si>
  <si>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</si>
  <si>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</si>
  <si>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</si>
  <si>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</si>
  <si>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</si>
  <si>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</si>
  <si>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</si>
  <si>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</si>
  <si>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</si>
  <si>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</si>
  <si>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</si>
  <si>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</si>
  <si>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</si>
  <si>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</si>
  <si>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</si>
  <si>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</si>
  <si>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</si>
  <si>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</si>
  <si>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</si>
  <si>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</si>
  <si>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</si>
  <si>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</si>
  <si>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</si>
  <si>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</si>
  <si>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</si>
  <si>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</si>
  <si>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</si>
  <si>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</si>
  <si>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</si>
  <si>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</si>
  <si>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</si>
  <si>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</si>
  <si>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</si>
  <si>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</si>
  <si>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</si>
  <si>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</si>
  <si>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</si>
  <si>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</si>
  <si>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</si>
  <si>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</si>
  <si>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</si>
  <si>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</si>
  <si>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</si>
  <si>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</si>
  <si>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</si>
  <si>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</si>
  <si>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</si>
  <si>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</si>
  <si>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</si>
  <si>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</si>
  <si>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</si>
  <si>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</si>
  <si>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</si>
  <si>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</si>
  <si>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</si>
  <si>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</si>
  <si>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</si>
  <si>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</si>
  <si>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</si>
  <si>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</si>
  <si>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</si>
  <si>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</si>
  <si>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</si>
  <si>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</si>
  <si>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</si>
  <si>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</si>
  <si>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</si>
  <si>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</si>
  <si>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</si>
  <si>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</si>
  <si>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</si>
  <si>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</si>
  <si>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</si>
  <si>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</si>
  <si>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</si>
  <si>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</si>
  <si>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</si>
  <si>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</si>
  <si>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</si>
  <si>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</si>
  <si>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</si>
  <si>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</si>
  <si>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</si>
  <si>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</si>
  <si>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</si>
  <si>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</si>
  <si>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</si>
  <si>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</si>
  <si>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</si>
  <si>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</si>
  <si>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</si>
  <si>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</si>
  <si>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</si>
  <si>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</si>
  <si>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</si>
  <si>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</si>
  <si>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</si>
  <si>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</si>
  <si>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</si>
  <si>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</si>
  <si>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</si>
  <si>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</si>
  <si>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</si>
  <si>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</si>
  <si>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</si>
  <si>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</si>
  <si>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</si>
  <si>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</si>
  <si>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</si>
  <si>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</si>
  <si>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</si>
  <si>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</si>
  <si>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</si>
  <si>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</si>
  <si>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</si>
  <si>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</si>
  <si>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</si>
  <si>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</si>
  <si>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</si>
  <si>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</si>
  <si>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</si>
  <si>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</si>
  <si>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</si>
  <si>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</si>
  <si>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</si>
  <si>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</si>
  <si>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</si>
  <si>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</si>
  <si>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</si>
  <si>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</si>
  <si>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</si>
  <si>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</si>
  <si>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</si>
  <si>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</si>
  <si>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</si>
  <si>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</si>
  <si>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</si>
  <si>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</si>
  <si>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</si>
  <si>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</si>
  <si>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</si>
  <si>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</si>
  <si>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</si>
  <si>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</si>
  <si>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</si>
  <si>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</si>
  <si>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</si>
  <si>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</si>
  <si>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</si>
  <si>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</si>
  <si>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</si>
  <si>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</si>
  <si>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</si>
  <si>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</si>
  <si>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</si>
  <si>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</si>
  <si>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</si>
  <si>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</si>
  <si>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</si>
  <si>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</si>
  <si>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</si>
  <si>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</si>
  <si>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</si>
  <si>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</si>
  <si>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</si>
  <si>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</si>
  <si>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</si>
  <si>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</si>
  <si>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</si>
  <si>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</si>
  <si>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</si>
  <si>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</si>
  <si>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</si>
  <si>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</si>
  <si>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</si>
  <si>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</si>
  <si>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</si>
  <si>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</si>
  <si>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</si>
  <si>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</si>
  <si>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</si>
  <si>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</si>
  <si>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</si>
  <si>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</si>
  <si>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</si>
  <si>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</si>
  <si>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</si>
  <si>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</si>
  <si>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</si>
  <si>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</si>
  <si>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</si>
  <si>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</si>
  <si>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</si>
  <si>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</si>
  <si>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</si>
  <si>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</si>
  <si>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</si>
  <si>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</si>
  <si>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</si>
  <si>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</si>
  <si>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</si>
  <si>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</si>
  <si>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</si>
  <si>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</si>
  <si>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</si>
  <si>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</si>
  <si>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</si>
  <si>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</si>
  <si>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</si>
  <si>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</si>
  <si>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</si>
  <si>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</si>
  <si>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</si>
  <si>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</si>
  <si>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</si>
  <si>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</si>
  <si>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</si>
  <si>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</si>
  <si>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</si>
  <si>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</si>
  <si>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</si>
  <si>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</si>
  <si>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</si>
  <si>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</si>
  <si>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</si>
  <si>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</si>
  <si>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</si>
  <si>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</si>
  <si>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</si>
  <si>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</si>
  <si>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</si>
  <si>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</si>
  <si>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</si>
  <si>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</si>
  <si>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</si>
  <si>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</si>
  <si>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</si>
  <si>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</si>
  <si>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</si>
  <si>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</si>
  <si>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</si>
  <si>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</si>
  <si>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</si>
  <si>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</si>
  <si>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</si>
  <si>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</si>
  <si>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</si>
  <si>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</si>
  <si>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</si>
  <si>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</si>
  <si>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</si>
  <si>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</si>
  <si>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</si>
  <si>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</si>
  <si>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</si>
  <si>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</si>
  <si>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</si>
  <si>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</si>
  <si>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</si>
  <si>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</si>
  <si>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</si>
  <si>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</si>
  <si>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</si>
  <si>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</si>
  <si>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</si>
  <si>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</si>
  <si>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</si>
  <si>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</si>
  <si>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</si>
  <si>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</si>
  <si>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</si>
  <si>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</si>
  <si>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</si>
  <si>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</si>
  <si>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</si>
  <si>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</si>
  <si>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</si>
  <si>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</si>
  <si>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</si>
  <si>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</si>
  <si>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</si>
  <si>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</si>
  <si>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</si>
  <si>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</si>
  <si>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</si>
  <si>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</si>
  <si>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</si>
  <si>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</si>
  <si>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</si>
  <si>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</si>
  <si>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</si>
  <si>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</si>
  <si>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</si>
  <si>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</si>
  <si>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</si>
  <si>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</si>
  <si>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</si>
  <si>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</si>
  <si>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</si>
  <si>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</si>
  <si>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</si>
  <si>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</si>
  <si>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</si>
  <si>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</si>
  <si>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</si>
  <si>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</si>
  <si>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</si>
  <si>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</si>
  <si>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</si>
  <si>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</si>
  <si>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</si>
  <si>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</si>
  <si>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</si>
  <si>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</si>
  <si>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</si>
  <si>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</si>
  <si>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</si>
  <si>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</si>
  <si>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</si>
  <si>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</si>
  <si>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</si>
  <si>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</si>
  <si>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</si>
  <si>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</si>
  <si>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</si>
  <si>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</si>
  <si>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</si>
  <si>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</si>
  <si>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</si>
  <si>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</si>
  <si>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</si>
  <si>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</si>
  <si>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</si>
  <si>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</si>
  <si>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</si>
  <si>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</si>
  <si>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</si>
  <si>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</si>
  <si>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</si>
  <si>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</si>
  <si>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</si>
  <si>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</si>
  <si>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</si>
  <si>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</si>
  <si>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</si>
  <si>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</si>
  <si>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</si>
  <si>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</si>
  <si>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</si>
  <si>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</si>
  <si>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</si>
  <si>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</si>
  <si>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</si>
  <si>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</si>
  <si>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</si>
  <si>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</si>
  <si>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</si>
  <si>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</si>
  <si>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</si>
  <si>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</si>
  <si>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</si>
  <si>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</si>
  <si>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</si>
  <si>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</si>
  <si>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</si>
  <si>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</si>
  <si>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</si>
  <si>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</si>
  <si>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</si>
  <si>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</si>
  <si>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</si>
  <si>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</si>
  <si>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</si>
  <si>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</si>
  <si>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</si>
  <si>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</si>
  <si>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</si>
  <si>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</si>
  <si>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</si>
  <si>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</si>
  <si>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</si>
  <si>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</si>
  <si>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</si>
  <si>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</si>
  <si>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</si>
  <si>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</si>
  <si>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</si>
  <si>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</si>
  <si>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</si>
  <si>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</si>
  <si>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</si>
  <si>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</si>
  <si>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</si>
  <si>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</si>
  <si>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</si>
  <si>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</si>
  <si>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</si>
  <si>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</si>
  <si>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</si>
  <si>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</si>
  <si>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</si>
  <si>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</si>
  <si>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</si>
  <si>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</si>
  <si>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</si>
  <si>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</si>
  <si>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</si>
  <si>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</si>
  <si>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</si>
  <si>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</si>
  <si>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</si>
  <si>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</si>
  <si>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</si>
  <si>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</si>
  <si>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</si>
  <si>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</si>
  <si>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</si>
  <si>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</si>
  <si>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</si>
  <si>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</si>
  <si>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</si>
  <si>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</si>
  <si>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</si>
  <si>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</si>
  <si>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</si>
  <si>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</si>
  <si>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</si>
  <si>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</si>
  <si>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</si>
  <si>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</si>
  <si>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</si>
  <si>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</si>
  <si>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</si>
  <si>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</si>
  <si>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</si>
  <si>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</si>
  <si>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</si>
  <si>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</si>
  <si>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</si>
  <si>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</si>
  <si>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</si>
  <si>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</si>
  <si>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</si>
  <si>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</si>
  <si>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</si>
  <si>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</si>
  <si>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</si>
  <si>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</si>
  <si>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</si>
  <si>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</si>
  <si>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</si>
  <si>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</si>
  <si>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</si>
  <si>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</si>
  <si>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</si>
  <si>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</si>
  <si>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</si>
  <si>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</si>
  <si>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</si>
  <si>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</si>
  <si>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</si>
  <si>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</si>
  <si>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</si>
  <si>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</si>
  <si>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</si>
  <si>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</si>
  <si>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</si>
  <si>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</si>
  <si>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</si>
  <si>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</si>
  <si>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</si>
  <si>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</si>
  <si>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</si>
  <si>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</si>
  <si>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</si>
  <si>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</si>
  <si>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</si>
  <si>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</si>
  <si>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</si>
  <si>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</si>
  <si>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</si>
  <si>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</si>
  <si>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</si>
  <si>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</si>
  <si>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</si>
  <si>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</si>
  <si>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</si>
  <si>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</si>
  <si>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</si>
  <si>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</si>
  <si>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</si>
  <si>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</si>
  <si>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</si>
  <si>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</si>
  <si>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</si>
  <si>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</si>
  <si>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</si>
  <si>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</si>
  <si>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</si>
  <si>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</si>
  <si>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</si>
  <si>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</si>
  <si>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</si>
  <si>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</si>
  <si>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</si>
  <si>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</si>
  <si>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</si>
  <si>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</si>
  <si>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</si>
  <si>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</si>
  <si>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</si>
  <si>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</si>
  <si>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</si>
  <si>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</si>
  <si>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</si>
  <si>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</si>
  <si>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</si>
  <si>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</si>
  <si>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</si>
  <si>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</si>
  <si>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</si>
  <si>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</si>
  <si>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</si>
  <si>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</si>
  <si>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</si>
  <si>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</si>
  <si>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</si>
  <si>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</si>
  <si>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</si>
  <si>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</si>
  <si>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</si>
  <si>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</si>
  <si>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</si>
  <si>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</si>
  <si>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</si>
  <si>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</si>
  <si>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</si>
  <si>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</si>
  <si>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</si>
  <si>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</si>
  <si>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</si>
  <si>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</si>
  <si>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</si>
  <si>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</si>
  <si>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</si>
  <si>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</si>
  <si>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</si>
  <si>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</si>
  <si>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</si>
  <si>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</si>
  <si>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</si>
  <si>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</si>
  <si>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</si>
  <si>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</si>
  <si>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</si>
  <si>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</si>
  <si>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</si>
  <si>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</si>
  <si>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</si>
  <si>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</si>
  <si>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</si>
  <si>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</si>
  <si>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</si>
  <si>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</si>
  <si>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</si>
  <si>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</si>
  <si>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</si>
  <si>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</si>
  <si>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</si>
  <si>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</si>
  <si>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</si>
  <si>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</si>
  <si>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</si>
  <si>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</si>
  <si>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</si>
  <si>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</si>
  <si>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</si>
  <si>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</si>
  <si>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</si>
  <si>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</si>
  <si>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</si>
  <si>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</si>
  <si>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</si>
  <si>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</si>
  <si>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</si>
  <si>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</si>
  <si>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</si>
  <si>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</si>
  <si>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</si>
  <si>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</si>
  <si>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</si>
  <si>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</si>
  <si>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</si>
  <si>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</si>
  <si>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</si>
  <si>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</si>
  <si>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</si>
  <si>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</si>
  <si>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</si>
  <si>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</si>
  <si>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</si>
  <si>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</si>
  <si>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</si>
  <si>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</si>
  <si>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</si>
  <si>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</si>
  <si>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</si>
  <si>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</si>
  <si>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</si>
  <si>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</si>
  <si>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</si>
  <si>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</si>
  <si>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</si>
  <si>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</si>
  <si>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</si>
  <si>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</si>
  <si>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</si>
  <si>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</si>
  <si>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</si>
  <si>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</si>
  <si>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</si>
  <si>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</si>
  <si>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</si>
  <si>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</si>
  <si>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</si>
  <si>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</si>
  <si>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</si>
  <si>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</si>
  <si>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</si>
  <si>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</si>
  <si>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</si>
  <si>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</si>
  <si>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</si>
  <si>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</si>
  <si>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</si>
  <si>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</si>
  <si>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</si>
  <si>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</si>
  <si>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</si>
  <si>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</si>
  <si>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</si>
  <si>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</si>
  <si>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</si>
  <si>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</si>
  <si>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</si>
  <si>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</si>
  <si>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</si>
  <si>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</si>
  <si>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</si>
  <si>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</si>
  <si>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</si>
  <si>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</si>
  <si>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</si>
  <si>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</si>
  <si>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</si>
  <si>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</si>
  <si>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</si>
  <si>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</si>
  <si>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10.8.6</t>
  </si>
  <si>
    <t xml:space="preserve"> 1 час</t>
  </si>
  <si>
    <t>Усиление контроля на летний сезон</t>
  </si>
  <si>
    <t>руб. за 1м2 площади в сутки</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</si>
  <si>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</si>
  <si>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</si>
  <si>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</si>
  <si>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</si>
  <si>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</si>
  <si>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</si>
  <si>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</si>
  <si>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</si>
  <si>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</si>
  <si>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</si>
  <si>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</si>
  <si>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</si>
  <si>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</si>
  <si>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</si>
  <si>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</si>
  <si>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</si>
  <si>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</si>
  <si>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</si>
  <si>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</si>
  <si>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</si>
  <si>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</si>
  <si>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</si>
  <si>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</si>
  <si>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</si>
  <si>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</si>
  <si>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</si>
  <si>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</si>
  <si>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</si>
  <si>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</si>
  <si>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</si>
  <si>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</si>
  <si>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</si>
  <si>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Для погрузки железобетонных конструкций, производимых на территории грузового терминала, применяется                         понижающий коэффициент 0,3</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</si>
  <si>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</si>
  <si>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</si>
  <si>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</si>
  <si>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</si>
  <si>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</si>
  <si>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</si>
  <si>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</si>
  <si>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</si>
  <si>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</si>
  <si>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</si>
  <si>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</si>
  <si>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</si>
  <si>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</si>
  <si>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</si>
  <si>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</si>
  <si>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</si>
  <si>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</si>
  <si>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</si>
  <si>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</si>
  <si>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</si>
  <si>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</si>
  <si>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</si>
  <si>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</si>
  <si>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</si>
  <si>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</si>
  <si>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</si>
  <si>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</si>
  <si>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</si>
  <si>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</si>
  <si>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</si>
  <si>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</si>
  <si>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</si>
  <si>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</si>
  <si>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</si>
  <si>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</si>
  <si>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</si>
  <si>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</si>
  <si>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</si>
  <si>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</si>
  <si>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</si>
  <si>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</si>
  <si>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</si>
  <si>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</si>
  <si>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</si>
  <si>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</si>
  <si>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</si>
  <si>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</si>
  <si>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</si>
  <si>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К недооборудованному причалу № 115 применяется понижающий коэффициент  0,725</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</si>
  <si>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</si>
  <si>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</si>
  <si>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</si>
  <si>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</si>
  <si>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</si>
  <si>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</si>
  <si>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</si>
  <si>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</si>
  <si>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</si>
  <si>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</si>
  <si>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</si>
  <si>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</si>
  <si>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</si>
  <si>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</si>
  <si>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</si>
  <si>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</si>
  <si>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</si>
  <si>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</si>
  <si>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</si>
  <si>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</si>
  <si>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</si>
  <si>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</si>
  <si>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 б) в  дни государственных праздников - 1,75</t>
  </si>
  <si>
    <t xml:space="preserve"> за услуги, оказанные с 06час.00 мин. до 22 час.00 мин. в  дни государственных праздников, применяется повышающий коэффициент- 1,5</t>
  </si>
  <si>
    <t>а) в рабочие дни ,субботу, воскресенье применяется повышающий коэффициент - 1,25</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</si>
  <si>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</si>
  <si>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</si>
  <si>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</si>
  <si>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</si>
  <si>
    <t>Стоимость, руб. за 1м2 в сутки</t>
  </si>
  <si>
    <t xml:space="preserve"> 2.5.1</t>
  </si>
  <si>
    <t>Хранение имущества на участке без покрытия</t>
  </si>
  <si>
    <t>Хранение имущества на благоустроенной территории</t>
  </si>
  <si>
    <t>Территория Камышовое шоссе,3</t>
  </si>
  <si>
    <t>Территория, прилегающая к 220 причалу</t>
  </si>
  <si>
    <t>2.5.2</t>
  </si>
  <si>
    <t>2.5 Стоимость хранения имущества, не связанного с перевалкой грузов.</t>
  </si>
  <si>
    <t>2.5  Стоимость хранения имущества, не связанного с перевалкой грузов.</t>
  </si>
  <si>
    <t>Использование 1м2 закрытых объектов инфраструктуры порта*4;5;8</t>
  </si>
  <si>
    <t>2.5.3</t>
  </si>
  <si>
    <t>2.5.4</t>
  </si>
  <si>
    <t>Хранение  имущества в закрытых объектах инфраструктуры порта</t>
  </si>
  <si>
    <t>Все объекты инфраструктуры порта</t>
  </si>
  <si>
    <t>1.6 Прочие услуги, в т.ч. связанные с перевалкой грузов</t>
  </si>
  <si>
    <t>10.7 Тарифы Управления НГО</t>
  </si>
  <si>
    <t>Стоимость  без НДС               (руб.)</t>
  </si>
  <si>
    <t>Стоимость 1 часа работы маломерного судна  "Гидрограф-6"</t>
  </si>
  <si>
    <t>Стоимость 1 часа работы маломерного судна  "Гидрограф-7"</t>
  </si>
  <si>
    <t>Стоимость работы по корректуре одной морской карты</t>
  </si>
  <si>
    <t>Стоимость работы по корректуре одного руководства для плавания</t>
  </si>
  <si>
    <t>10.7.5</t>
  </si>
  <si>
    <t>10.7.6</t>
  </si>
  <si>
    <t>1 карта</t>
  </si>
  <si>
    <t>1 руководство для плавания</t>
  </si>
  <si>
    <t>10.7.7</t>
  </si>
  <si>
    <t>1.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</si>
  <si>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r>
      <t>Услуги механизатора (докера-механизатора) комплексной бригады на погрузочно-разгрузочных работах</t>
    </r>
    <r>
      <rPr>
        <vertAlign val="superscript"/>
        <sz val="10"/>
        <color indexed="8"/>
        <rFont val="Arial"/>
        <family val="2"/>
        <charset val="204"/>
      </rPr>
      <t>1</t>
    </r>
  </si>
  <si>
    <t>2.5.5</t>
  </si>
  <si>
    <t xml:space="preserve">При хранении имущества в  закрытых  объектах  инфраструктуры  порта    сельскохозяйственных и продовольственных грузов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</si>
  <si>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хранения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</si>
  <si>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Причалы Порта</t>
  </si>
  <si>
    <t>Хранение имущества на объектах открытой инфраструктуры Порта</t>
  </si>
  <si>
    <t>ГТ Камышовая, территория, прилегающая к 56 причалу</t>
  </si>
  <si>
    <t>1.6.10</t>
  </si>
  <si>
    <t>одна тонна груза ( для навалочных грузов)</t>
  </si>
  <si>
    <t>Комплексная ставка- использование инфраструктуры Порта автотранспортом и взвешивание</t>
  </si>
  <si>
    <t>2.5.6</t>
  </si>
  <si>
    <t>Хранение имущества на объектах  закрытой инфраструктуры Морвокзала.</t>
  </si>
  <si>
    <t xml:space="preserve">2 488 руб. за 1м2 в месяц </t>
  </si>
  <si>
    <t>Площадь размещаемого имущества менее 5м2</t>
  </si>
  <si>
    <t>с изменениями от 05.03.2022 г.Приказ ГУ ГС "СМП" №50</t>
  </si>
  <si>
    <t>В случае совместной работы буксиров ГУП ГС "СМП" и буксиров двух и более сторонних организаций применять к тарифам за буксирные операции коэффициент 0,333.</t>
  </si>
  <si>
    <t>Н = С * Пн * (Т1 / Т2), где:</t>
  </si>
  <si>
    <t>В случае совместной работы буксиров ГУП ГС "СМП" и буксиров одной сторонней организации применять к тарифам за буксирные операции коэффициент 0,5.</t>
  </si>
  <si>
    <t xml:space="preserve">                              от 17.03.2022 г.Приказ ГУ ГС "СМП"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</si>
</sst>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7"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
      <b/>
      <sz val="12"/>
      <color rgb="FF000000"/>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7" fillId="0" borderId="0"/>
    <xf numFmtId="0" fontId="9" fillId="0" borderId="0"/>
    <xf numFmtId="0" fontId="10" fillId="0" borderId="0"/>
    <xf numFmtId="0" fontId="7" fillId="0" borderId="0"/>
  </cellStyleXfs>
  <cellXfs count="502">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3" applyFont="1" applyFill="1" applyBorder="1" applyAlignment="1">
      <alignment horizontal="left" vertical="center" wrapText="1"/>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1"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21"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4"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21" fillId="0" borderId="20" xfId="0" applyNumberFormat="1" applyFont="1" applyFill="1" applyBorder="1" applyAlignment="1">
      <alignment vertical="center"/>
    </xf>
    <xf numFmtId="0" fontId="22" fillId="0" borderId="0" xfId="0" applyFont="1" applyAlignment="1">
      <alignment horizontal="right"/>
    </xf>
    <xf numFmtId="49" fontId="27" fillId="0" borderId="20" xfId="0" applyNumberFormat="1" applyFont="1" applyFill="1" applyBorder="1" applyAlignment="1">
      <alignment horizontal="right" vertical="center"/>
    </xf>
    <xf numFmtId="0" fontId="23"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24" fillId="0" borderId="0" xfId="0" applyFont="1" applyAlignment="1">
      <alignment horizontal="left" vertical="center" wrapText="1"/>
    </xf>
    <xf numFmtId="0" fontId="22" fillId="0" borderId="22" xfId="0" applyFont="1" applyBorder="1" applyAlignment="1">
      <alignment vertical="center" wrapText="1"/>
    </xf>
    <xf numFmtId="0" fontId="24" fillId="4" borderId="0" xfId="0" applyFont="1" applyFill="1" applyAlignment="1">
      <alignment vertical="center" wrapText="1"/>
    </xf>
    <xf numFmtId="0" fontId="24" fillId="0" borderId="0" xfId="0" applyFont="1" applyAlignment="1">
      <alignment vertical="center" wrapText="1"/>
    </xf>
    <xf numFmtId="0" fontId="32" fillId="0" borderId="0" xfId="0" applyFont="1" applyFill="1" applyBorder="1" applyAlignment="1"/>
    <xf numFmtId="49" fontId="22"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2" fillId="0" borderId="22" xfId="0" applyFont="1" applyBorder="1" applyAlignment="1">
      <alignment horizontal="left"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22" fillId="0" borderId="22" xfId="0" applyFont="1" applyBorder="1" applyAlignment="1">
      <alignment horizontal="center" vertical="center" wrapText="1"/>
    </xf>
    <xf numFmtId="49" fontId="1" fillId="0" borderId="0" xfId="0" applyNumberFormat="1" applyFont="1" applyFill="1" applyBorder="1" applyAlignment="1">
      <alignment vertical="center" wrapText="1"/>
    </xf>
    <xf numFmtId="0" fontId="35" fillId="0" borderId="0" xfId="0" applyFont="1" applyAlignment="1">
      <alignment vertical="center" wrapText="1"/>
    </xf>
    <xf numFmtId="49" fontId="21" fillId="0" borderId="17" xfId="0" applyNumberFormat="1" applyFont="1" applyFill="1" applyBorder="1" applyAlignment="1"/>
    <xf numFmtId="49" fontId="21" fillId="0" borderId="0" xfId="0" applyNumberFormat="1" applyFont="1" applyFill="1" applyBorder="1" applyAlignment="1"/>
    <xf numFmtId="49" fontId="0" fillId="0" borderId="0" xfId="0" applyNumberFormat="1" applyAlignment="1">
      <alignment horizontal="center" vertical="center"/>
    </xf>
    <xf numFmtId="0" fontId="22"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22" fillId="0" borderId="23" xfId="0" applyFont="1" applyBorder="1" applyAlignment="1">
      <alignment horizontal="center" vertical="center" wrapText="1"/>
    </xf>
    <xf numFmtId="49" fontId="1" fillId="0" borderId="0" xfId="0" applyNumberFormat="1" applyFont="1" applyFill="1" applyBorder="1" applyAlignment="1">
      <alignment horizontal="center" vertical="center"/>
    </xf>
    <xf numFmtId="49" fontId="22" fillId="0" borderId="23" xfId="0" applyNumberFormat="1" applyFont="1" applyBorder="1" applyAlignment="1">
      <alignment vertical="center" wrapText="1"/>
    </xf>
    <xf numFmtId="0" fontId="36" fillId="0" borderId="23" xfId="0" applyFont="1" applyBorder="1" applyAlignment="1">
      <alignment horizontal="center" vertical="center"/>
    </xf>
    <xf numFmtId="49" fontId="0" fillId="0" borderId="2" xfId="0" applyNumberFormat="1" applyBorder="1" applyAlignment="1">
      <alignment horizontal="center" vertical="center"/>
    </xf>
    <xf numFmtId="49" fontId="22" fillId="0" borderId="2" xfId="0" applyNumberFormat="1" applyFont="1" applyBorder="1" applyAlignment="1">
      <alignment vertical="center" wrapText="1"/>
    </xf>
    <xf numFmtId="0" fontId="22"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1" fillId="0" borderId="0" xfId="0"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49" fontId="1" fillId="0" borderId="0" xfId="0" applyNumberFormat="1"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xf>
    <xf numFmtId="0" fontId="1" fillId="0" borderId="20" xfId="0" applyFont="1" applyFill="1" applyBorder="1" applyAlignment="1">
      <alignment horizontal="right"/>
    </xf>
    <xf numFmtId="0" fontId="2" fillId="0" borderId="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6" fillId="0" borderId="0" xfId="0" applyFont="1" applyFill="1" applyAlignment="1">
      <alignment horizontal="lef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9" fillId="0" borderId="0" xfId="0" applyNumberFormat="1" applyFont="1" applyFill="1" applyBorder="1" applyAlignment="1">
      <alignment horizontal="left" vertical="distributed" wrapText="1"/>
    </xf>
    <xf numFmtId="49" fontId="29" fillId="0" borderId="0" xfId="0" applyNumberFormat="1" applyFont="1" applyFill="1" applyBorder="1" applyAlignment="1">
      <alignment horizontal="left" vertical="center" wrapText="1"/>
    </xf>
    <xf numFmtId="2" fontId="29" fillId="0" borderId="0" xfId="0" applyNumberFormat="1" applyFont="1" applyFill="1" applyBorder="1" applyAlignment="1">
      <alignment horizontal="left" vertical="center" wrapText="1"/>
    </xf>
    <xf numFmtId="49" fontId="21" fillId="0" borderId="17" xfId="0" applyNumberFormat="1" applyFont="1" applyFill="1" applyBorder="1" applyAlignment="1">
      <alignment horizontal="center"/>
    </xf>
    <xf numFmtId="49" fontId="21" fillId="0" borderId="0" xfId="0" applyNumberFormat="1" applyFont="1" applyFill="1" applyBorder="1" applyAlignment="1">
      <alignment horizontal="center"/>
    </xf>
    <xf numFmtId="0" fontId="35" fillId="0" borderId="0" xfId="0" applyFont="1" applyAlignment="1">
      <alignment horizontal="center" vertical="center" wrapText="1"/>
    </xf>
    <xf numFmtId="0" fontId="22" fillId="0" borderId="0" xfId="0" applyFont="1" applyFill="1" applyBorder="1" applyAlignment="1">
      <alignment horizontal="left"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2" fillId="0" borderId="23" xfId="0" applyNumberFormat="1" applyFont="1" applyBorder="1" applyAlignment="1">
      <alignment horizontal="center" vertical="center" wrapText="1"/>
    </xf>
    <xf numFmtId="49" fontId="22" fillId="0" borderId="24"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2" fillId="0" borderId="0" xfId="0" applyFont="1" applyFill="1" applyBorder="1" applyAlignment="1">
      <alignment horizontal="justify"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20" xfId="0" applyFont="1" applyFill="1" applyBorder="1" applyAlignment="1">
      <alignment horizontal="justify" vertical="center" wrapText="1"/>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xf>
    <xf numFmtId="0" fontId="3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15"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49" fontId="2" fillId="0" borderId="20"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1" fillId="0" borderId="0" xfId="0" applyNumberFormat="1" applyFont="1" applyFill="1" applyBorder="1" applyAlignment="1">
      <alignment horizontal="left" vertical="center" wrapText="1"/>
    </xf>
    <xf numFmtId="49" fontId="1" fillId="5" borderId="0" xfId="0" applyNumberFormat="1" applyFont="1" applyFill="1" applyBorder="1" applyAlignment="1">
      <alignment horizontal="left"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15"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17" xfId="0" applyNumberFormat="1" applyFont="1" applyFill="1" applyBorder="1" applyAlignment="1">
      <alignment horizontal="left" vertical="center"/>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8" fillId="0" borderId="15"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9"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441487</xdr:colOff>
      <xdr:row>18</xdr:row>
      <xdr:rowOff>42689</xdr:rowOff>
    </xdr:from>
    <xdr:ext cx="61432" cy="502958"/>
    <xdr:sp macro="" textlink="">
      <xdr:nvSpPr>
        <xdr:cNvPr id="2" name="TextBox 1"/>
        <xdr:cNvSpPr txBox="1"/>
      </xdr:nvSpPr>
      <xdr:spPr>
        <a:xfrm flipH="1" flipV="1">
          <a:off x="9654067" y="3951749"/>
          <a:ext cx="61432" cy="502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workbookViewId="0">
      <selection activeCell="K5" sqref="K5"/>
    </sheetView>
  </sheetViews>
  <sheetFormatPr defaultRowHeight="14.4" x14ac:dyDescent="0.3"/>
  <cols>
    <col min="8" max="8" width="20" customWidth="1"/>
    <col min="9" max="9" width="11.88671875" customWidth="1"/>
  </cols>
  <sheetData>
    <row r="1" spans="1:9" x14ac:dyDescent="0.3">
      <c r="F1" s="306" t="s">
        <v>536</v>
      </c>
      <c r="G1" s="306"/>
      <c r="H1" s="306"/>
      <c r="I1" s="306"/>
    </row>
    <row r="2" spans="1:9" x14ac:dyDescent="0.3">
      <c r="F2" s="307" t="s">
        <v>747</v>
      </c>
      <c r="G2" s="307"/>
      <c r="H2" s="307"/>
      <c r="I2" s="307"/>
    </row>
    <row r="3" spans="1:9" ht="16.2" customHeight="1" x14ac:dyDescent="0.3">
      <c r="E3" s="272" t="s">
        <v>837</v>
      </c>
      <c r="G3" s="272"/>
      <c r="H3" s="272"/>
      <c r="I3" s="272"/>
    </row>
    <row r="4" spans="1:9" ht="16.2" customHeight="1" x14ac:dyDescent="0.3">
      <c r="E4" s="272" t="s">
        <v>841</v>
      </c>
      <c r="F4" s="272"/>
      <c r="G4" s="272"/>
      <c r="H4" s="272"/>
      <c r="I4" s="272"/>
    </row>
    <row r="5" spans="1:9" ht="24" customHeight="1" x14ac:dyDescent="0.3">
      <c r="A5" s="300" t="s">
        <v>761</v>
      </c>
      <c r="B5" s="300"/>
      <c r="C5" s="300"/>
      <c r="D5" s="300"/>
      <c r="E5" s="300"/>
      <c r="F5" s="300"/>
      <c r="G5" s="300"/>
    </row>
    <row r="6" spans="1:9" ht="19.2" customHeight="1" x14ac:dyDescent="0.3">
      <c r="A6" s="308" t="s">
        <v>0</v>
      </c>
      <c r="B6" s="308"/>
      <c r="C6" s="308"/>
      <c r="D6" s="308"/>
      <c r="E6" s="308"/>
      <c r="F6" s="308"/>
      <c r="G6" s="308"/>
      <c r="H6" s="308"/>
    </row>
    <row r="7" spans="1:9" ht="27.6" customHeight="1" x14ac:dyDescent="0.3">
      <c r="A7" s="298" t="s">
        <v>597</v>
      </c>
      <c r="B7" s="298"/>
      <c r="C7" s="298"/>
      <c r="D7" s="298"/>
      <c r="E7" s="298"/>
      <c r="F7" s="298"/>
      <c r="G7" s="298"/>
      <c r="H7" s="298"/>
    </row>
    <row r="8" spans="1:9" ht="28.2" customHeight="1" x14ac:dyDescent="0.3">
      <c r="A8" s="298" t="s">
        <v>599</v>
      </c>
      <c r="B8" s="298"/>
      <c r="C8" s="298"/>
      <c r="D8" s="298"/>
      <c r="E8" s="298"/>
      <c r="F8" s="298"/>
      <c r="G8" s="298"/>
      <c r="H8" s="298"/>
    </row>
    <row r="9" spans="1:9" ht="30" customHeight="1" x14ac:dyDescent="0.3">
      <c r="A9" s="298" t="s">
        <v>600</v>
      </c>
      <c r="B9" s="298"/>
      <c r="C9" s="298"/>
      <c r="D9" s="298"/>
      <c r="E9" s="298"/>
      <c r="F9" s="298"/>
      <c r="G9" s="298"/>
      <c r="H9" s="298"/>
    </row>
    <row r="10" spans="1:9" ht="30.6" customHeight="1" x14ac:dyDescent="0.3">
      <c r="A10" s="298" t="s">
        <v>726</v>
      </c>
      <c r="B10" s="298"/>
      <c r="C10" s="298"/>
      <c r="D10" s="298"/>
      <c r="E10" s="298"/>
      <c r="F10" s="298"/>
      <c r="G10" s="298"/>
      <c r="H10" s="298"/>
    </row>
    <row r="11" spans="1:9" ht="18" customHeight="1" x14ac:dyDescent="0.3">
      <c r="A11" s="298" t="s">
        <v>607</v>
      </c>
      <c r="B11" s="298"/>
      <c r="C11" s="298"/>
      <c r="D11" s="298"/>
      <c r="E11" s="298"/>
      <c r="F11" s="298"/>
    </row>
    <row r="12" spans="1:9" ht="18.600000000000001" customHeight="1" x14ac:dyDescent="0.3">
      <c r="A12" s="299" t="s">
        <v>738</v>
      </c>
      <c r="B12" s="299"/>
      <c r="C12" s="299"/>
      <c r="D12" s="299"/>
      <c r="E12" s="299"/>
      <c r="F12" s="299"/>
      <c r="G12" s="299"/>
    </row>
    <row r="13" spans="1:9" x14ac:dyDescent="0.3">
      <c r="A13" s="308" t="s">
        <v>573</v>
      </c>
      <c r="B13" s="308"/>
      <c r="C13" s="308"/>
      <c r="D13" s="308"/>
      <c r="E13" s="308"/>
      <c r="F13" s="308"/>
      <c r="G13" s="308"/>
      <c r="H13" s="242"/>
      <c r="I13" s="242"/>
    </row>
    <row r="14" spans="1:9" x14ac:dyDescent="0.3">
      <c r="A14" s="308" t="s">
        <v>727</v>
      </c>
      <c r="B14" s="308"/>
      <c r="C14" s="308"/>
      <c r="D14" s="308"/>
      <c r="E14" s="308"/>
      <c r="F14" s="308"/>
      <c r="G14" s="308"/>
      <c r="H14" s="308"/>
      <c r="I14" s="242"/>
    </row>
    <row r="15" spans="1:9" x14ac:dyDescent="0.3">
      <c r="A15" s="309" t="s">
        <v>728</v>
      </c>
      <c r="B15" s="309"/>
      <c r="C15" s="309"/>
      <c r="D15" s="309"/>
      <c r="E15" s="309"/>
      <c r="F15" s="309"/>
      <c r="G15" s="309"/>
      <c r="H15" s="309"/>
      <c r="I15" s="309"/>
    </row>
    <row r="16" spans="1:9" x14ac:dyDescent="0.3">
      <c r="A16" s="1" t="s">
        <v>185</v>
      </c>
      <c r="B16" s="1"/>
      <c r="C16" s="1"/>
      <c r="D16" s="1"/>
      <c r="E16" s="1"/>
      <c r="F16" s="242"/>
      <c r="G16" s="242"/>
      <c r="H16" s="242"/>
      <c r="I16" s="242"/>
    </row>
    <row r="17" spans="1:10" ht="18.600000000000001" customHeight="1" x14ac:dyDescent="0.3">
      <c r="A17" s="1" t="s">
        <v>804</v>
      </c>
      <c r="B17" s="1"/>
      <c r="C17" s="1"/>
      <c r="D17" s="1"/>
      <c r="E17" s="1"/>
      <c r="F17" s="242"/>
      <c r="G17" s="242"/>
      <c r="H17" s="242"/>
      <c r="I17" s="242"/>
    </row>
    <row r="18" spans="1:10" ht="25.8" customHeight="1" x14ac:dyDescent="0.3">
      <c r="A18" s="242"/>
      <c r="B18" s="246" t="s">
        <v>739</v>
      </c>
      <c r="C18" s="246"/>
      <c r="D18" s="246"/>
      <c r="E18" s="246"/>
      <c r="F18" s="246"/>
      <c r="G18" s="246"/>
      <c r="H18" s="246"/>
      <c r="I18" s="242"/>
    </row>
    <row r="19" spans="1:10" ht="17.399999999999999" customHeight="1" x14ac:dyDescent="0.3">
      <c r="A19" s="298" t="s">
        <v>670</v>
      </c>
      <c r="B19" s="298"/>
      <c r="C19" s="298"/>
      <c r="D19" s="298"/>
      <c r="E19" s="298"/>
      <c r="F19" s="298"/>
      <c r="G19" s="298"/>
      <c r="H19" s="298"/>
      <c r="I19" s="298"/>
    </row>
    <row r="20" spans="1:10" ht="18.600000000000001" customHeight="1" x14ac:dyDescent="0.3">
      <c r="A20" s="298" t="s">
        <v>205</v>
      </c>
      <c r="B20" s="298"/>
      <c r="C20" s="298"/>
      <c r="D20" s="298"/>
      <c r="E20" s="298"/>
      <c r="F20" s="298"/>
      <c r="G20" s="298"/>
      <c r="H20" s="242"/>
      <c r="I20" s="242"/>
    </row>
    <row r="21" spans="1:10" ht="23.4" customHeight="1" x14ac:dyDescent="0.3">
      <c r="B21" s="246" t="s">
        <v>740</v>
      </c>
      <c r="C21" s="246"/>
      <c r="D21" s="246"/>
      <c r="E21" s="246"/>
      <c r="F21" s="246"/>
    </row>
    <row r="22" spans="1:10" ht="27.6" customHeight="1" x14ac:dyDescent="0.3">
      <c r="A22" s="298" t="s">
        <v>745</v>
      </c>
      <c r="B22" s="298"/>
      <c r="C22" s="298"/>
      <c r="D22" s="298"/>
      <c r="E22" s="298"/>
      <c r="F22" s="298"/>
      <c r="G22" s="298"/>
      <c r="H22" s="298"/>
    </row>
    <row r="23" spans="1:10" ht="36.6" customHeight="1" x14ac:dyDescent="0.3">
      <c r="A23" s="298" t="s">
        <v>746</v>
      </c>
      <c r="B23" s="298"/>
      <c r="C23" s="298"/>
      <c r="D23" s="298"/>
      <c r="E23" s="298"/>
      <c r="F23" s="298"/>
      <c r="G23" s="298"/>
      <c r="H23" s="298"/>
      <c r="I23" s="298"/>
    </row>
    <row r="24" spans="1:10" ht="33" customHeight="1" x14ac:dyDescent="0.3">
      <c r="A24" s="298" t="s">
        <v>737</v>
      </c>
      <c r="B24" s="298"/>
      <c r="C24" s="298"/>
      <c r="D24" s="298"/>
      <c r="E24" s="298"/>
      <c r="F24" s="298"/>
      <c r="G24" s="298"/>
      <c r="H24" s="298"/>
      <c r="I24" s="298"/>
    </row>
    <row r="25" spans="1:10" ht="22.8" customHeight="1" x14ac:dyDescent="0.3">
      <c r="A25" s="246" t="s">
        <v>741</v>
      </c>
      <c r="B25" s="246"/>
      <c r="C25" s="246"/>
      <c r="D25" s="246"/>
      <c r="E25" s="246"/>
      <c r="F25" s="246"/>
      <c r="G25" s="246"/>
      <c r="H25" s="246"/>
      <c r="I25" s="246"/>
      <c r="J25" s="247"/>
    </row>
    <row r="26" spans="1:10" ht="18" customHeight="1" x14ac:dyDescent="0.3">
      <c r="A26" s="302" t="s">
        <v>245</v>
      </c>
      <c r="B26" s="302"/>
      <c r="C26" s="302"/>
      <c r="D26" s="302"/>
      <c r="E26" s="302"/>
      <c r="F26" s="302"/>
      <c r="G26" s="302"/>
      <c r="H26" s="302"/>
      <c r="I26" s="302"/>
    </row>
    <row r="27" spans="1:10" x14ac:dyDescent="0.3">
      <c r="A27" s="302" t="s">
        <v>253</v>
      </c>
      <c r="B27" s="303"/>
      <c r="C27" s="303"/>
      <c r="D27" s="303"/>
      <c r="E27" s="303"/>
      <c r="F27" s="303"/>
      <c r="G27" s="303"/>
      <c r="H27" s="240"/>
      <c r="I27" s="240"/>
    </row>
    <row r="28" spans="1:10" x14ac:dyDescent="0.3">
      <c r="A28" s="302" t="s">
        <v>267</v>
      </c>
      <c r="B28" s="303"/>
      <c r="C28" s="303"/>
      <c r="D28" s="303"/>
      <c r="E28" s="303"/>
      <c r="F28" s="303"/>
      <c r="G28" s="303"/>
      <c r="H28" s="240"/>
      <c r="I28" s="240"/>
    </row>
    <row r="29" spans="1:10" ht="28.2" customHeight="1" x14ac:dyDescent="0.3">
      <c r="A29" s="298" t="s">
        <v>542</v>
      </c>
      <c r="B29" s="298"/>
      <c r="C29" s="298"/>
      <c r="D29" s="298"/>
      <c r="E29" s="298"/>
      <c r="F29" s="298"/>
      <c r="G29" s="298"/>
      <c r="H29" s="298"/>
      <c r="I29" s="240"/>
    </row>
    <row r="30" spans="1:10" ht="23.4" customHeight="1" x14ac:dyDescent="0.3">
      <c r="A30" s="240"/>
      <c r="B30" s="246" t="s">
        <v>742</v>
      </c>
      <c r="C30" s="246"/>
      <c r="D30" s="248"/>
      <c r="E30" s="248"/>
      <c r="F30" s="248"/>
      <c r="G30" s="248"/>
      <c r="H30" s="248"/>
      <c r="I30" s="240"/>
    </row>
    <row r="31" spans="1:10" ht="18.600000000000001" customHeight="1" x14ac:dyDescent="0.3">
      <c r="A31" s="301" t="s">
        <v>280</v>
      </c>
      <c r="B31" s="301"/>
      <c r="C31" s="301"/>
      <c r="D31" s="301"/>
      <c r="E31" s="301"/>
      <c r="F31" s="240"/>
      <c r="G31" s="240"/>
      <c r="H31" s="240"/>
      <c r="I31" s="240"/>
    </row>
    <row r="32" spans="1:10" ht="17.399999999999999" customHeight="1" x14ac:dyDescent="0.3">
      <c r="A32" s="301" t="s">
        <v>298</v>
      </c>
      <c r="B32" s="301"/>
      <c r="C32" s="301"/>
      <c r="D32" s="301"/>
      <c r="E32" s="301"/>
      <c r="F32" s="240"/>
      <c r="G32" s="240"/>
      <c r="H32" s="240"/>
      <c r="I32" s="240"/>
    </row>
    <row r="33" spans="1:9" ht="17.399999999999999" customHeight="1" x14ac:dyDescent="0.3">
      <c r="A33" s="244" t="s">
        <v>329</v>
      </c>
      <c r="B33" s="244"/>
      <c r="C33" s="244"/>
      <c r="D33" s="244"/>
      <c r="E33" s="244"/>
      <c r="F33" s="244"/>
      <c r="G33" s="240"/>
      <c r="H33" s="240"/>
      <c r="I33" s="240"/>
    </row>
    <row r="34" spans="1:9" ht="16.8" customHeight="1" x14ac:dyDescent="0.3">
      <c r="A34" s="301" t="s">
        <v>361</v>
      </c>
      <c r="B34" s="301"/>
      <c r="C34" s="301"/>
      <c r="D34" s="301"/>
      <c r="E34" s="301"/>
      <c r="F34" s="240"/>
      <c r="G34" s="240"/>
      <c r="H34" s="240"/>
      <c r="I34" s="240"/>
    </row>
    <row r="35" spans="1:9" ht="18.600000000000001" customHeight="1" x14ac:dyDescent="0.3">
      <c r="A35" s="1" t="s">
        <v>401</v>
      </c>
      <c r="B35" s="1"/>
      <c r="C35" s="1"/>
      <c r="D35" s="1"/>
      <c r="E35" s="1"/>
      <c r="F35" s="245"/>
      <c r="G35" s="245"/>
      <c r="H35" s="245"/>
      <c r="I35" s="240"/>
    </row>
    <row r="36" spans="1:9" ht="19.2" customHeight="1" x14ac:dyDescent="0.3">
      <c r="A36" s="240"/>
      <c r="B36" s="246" t="s">
        <v>760</v>
      </c>
      <c r="C36" s="246"/>
      <c r="D36" s="241"/>
      <c r="E36" s="241"/>
      <c r="F36" s="240"/>
      <c r="G36" s="240"/>
      <c r="H36" s="240"/>
      <c r="I36" s="240"/>
    </row>
    <row r="37" spans="1:9" ht="16.2" customHeight="1" x14ac:dyDescent="0.3">
      <c r="A37" s="301" t="s">
        <v>409</v>
      </c>
      <c r="B37" s="301"/>
      <c r="C37" s="301"/>
      <c r="D37" s="301"/>
      <c r="E37" s="301"/>
      <c r="F37" s="301"/>
      <c r="G37" s="301"/>
      <c r="H37" s="240"/>
      <c r="I37" s="240"/>
    </row>
    <row r="38" spans="1:9" ht="16.8" customHeight="1" x14ac:dyDescent="0.3">
      <c r="A38" s="301" t="s">
        <v>418</v>
      </c>
      <c r="B38" s="301"/>
      <c r="C38" s="301"/>
      <c r="D38" s="301"/>
      <c r="E38" s="301"/>
      <c r="F38" s="301"/>
      <c r="G38" s="301"/>
      <c r="H38" s="240"/>
      <c r="I38" s="240"/>
    </row>
    <row r="39" spans="1:9" ht="20.399999999999999" customHeight="1" x14ac:dyDescent="0.3">
      <c r="A39" s="240"/>
      <c r="B39" s="246" t="s">
        <v>743</v>
      </c>
      <c r="C39" s="248"/>
      <c r="D39" s="240"/>
      <c r="E39" s="240"/>
      <c r="F39" s="240"/>
      <c r="G39" s="240"/>
      <c r="H39" s="240"/>
      <c r="I39" s="240"/>
    </row>
    <row r="40" spans="1:9" ht="21" customHeight="1" x14ac:dyDescent="0.3">
      <c r="A40" s="298" t="s">
        <v>424</v>
      </c>
      <c r="B40" s="298"/>
      <c r="C40" s="298"/>
      <c r="D40" s="298"/>
      <c r="E40" s="298"/>
      <c r="F40" s="298"/>
      <c r="G40" s="298"/>
      <c r="H40" s="298"/>
      <c r="I40" s="298"/>
    </row>
    <row r="41" spans="1:9" ht="19.2" customHeight="1" x14ac:dyDescent="0.3">
      <c r="A41" s="240"/>
      <c r="B41" s="246" t="s">
        <v>758</v>
      </c>
      <c r="C41" s="240"/>
      <c r="D41" s="240"/>
      <c r="E41" s="240"/>
      <c r="F41" s="240"/>
      <c r="G41" s="240"/>
      <c r="H41" s="240"/>
      <c r="I41" s="240"/>
    </row>
    <row r="42" spans="1:9" ht="26.4" customHeight="1" x14ac:dyDescent="0.3">
      <c r="A42" s="298" t="s">
        <v>735</v>
      </c>
      <c r="B42" s="298"/>
      <c r="C42" s="298"/>
      <c r="D42" s="298"/>
      <c r="E42" s="298"/>
      <c r="F42" s="298"/>
      <c r="G42" s="298"/>
      <c r="H42" s="298"/>
      <c r="I42" s="240"/>
    </row>
    <row r="43" spans="1:9" ht="19.2" customHeight="1" x14ac:dyDescent="0.3">
      <c r="A43" s="305" t="s">
        <v>734</v>
      </c>
      <c r="B43" s="305"/>
      <c r="C43" s="305"/>
      <c r="D43" s="305"/>
      <c r="E43" s="305"/>
      <c r="F43" s="305"/>
      <c r="G43" s="305"/>
      <c r="H43" s="240"/>
      <c r="I43" s="240"/>
    </row>
    <row r="44" spans="1:9" ht="27.6" customHeight="1" x14ac:dyDescent="0.3">
      <c r="A44" s="304" t="s">
        <v>533</v>
      </c>
      <c r="B44" s="304"/>
      <c r="C44" s="304"/>
      <c r="D44" s="304"/>
      <c r="E44" s="304"/>
      <c r="F44" s="304"/>
      <c r="G44" s="304"/>
      <c r="H44" s="304"/>
      <c r="I44" s="240"/>
    </row>
    <row r="45" spans="1:9" ht="21.6" customHeight="1" x14ac:dyDescent="0.3">
      <c r="A45" s="240"/>
      <c r="B45" s="246" t="s">
        <v>744</v>
      </c>
      <c r="C45" s="248"/>
      <c r="D45" s="248"/>
      <c r="E45" s="248"/>
      <c r="F45" s="248"/>
      <c r="G45" s="248"/>
      <c r="H45" s="240"/>
      <c r="I45" s="240"/>
    </row>
    <row r="46" spans="1:9" ht="18" customHeight="1" x14ac:dyDescent="0.3">
      <c r="A46" s="298" t="s">
        <v>627</v>
      </c>
      <c r="B46" s="298"/>
      <c r="C46" s="298"/>
      <c r="D46" s="298"/>
      <c r="E46" s="298"/>
      <c r="F46" s="298"/>
      <c r="G46" s="298"/>
      <c r="H46" s="240"/>
      <c r="I46" s="240"/>
    </row>
    <row r="47" spans="1:9" ht="16.95" customHeight="1" x14ac:dyDescent="0.3">
      <c r="A47" s="242" t="s">
        <v>523</v>
      </c>
      <c r="B47" s="242"/>
      <c r="C47" s="242"/>
      <c r="D47" s="242"/>
      <c r="E47" s="242"/>
      <c r="F47" s="242"/>
      <c r="G47" s="241"/>
    </row>
    <row r="48" spans="1:9" ht="16.95" customHeight="1" x14ac:dyDescent="0.3">
      <c r="A48" s="242" t="s">
        <v>630</v>
      </c>
      <c r="B48" s="242"/>
      <c r="C48" s="242"/>
      <c r="D48" s="242"/>
      <c r="E48" s="242"/>
      <c r="F48" s="242"/>
      <c r="G48" s="241"/>
    </row>
    <row r="49" spans="1:7" ht="16.95" customHeight="1" x14ac:dyDescent="0.3">
      <c r="A49" s="242" t="s">
        <v>736</v>
      </c>
      <c r="B49" s="242"/>
      <c r="C49" s="242"/>
      <c r="D49" s="242"/>
      <c r="E49" s="242"/>
      <c r="F49" s="242"/>
      <c r="G49" s="241"/>
    </row>
    <row r="50" spans="1:7" ht="16.95" customHeight="1" x14ac:dyDescent="0.3">
      <c r="A50" s="242" t="s">
        <v>636</v>
      </c>
      <c r="B50" s="242"/>
      <c r="C50" s="242"/>
      <c r="D50" s="242"/>
      <c r="E50" s="242"/>
      <c r="F50" s="242"/>
      <c r="G50" s="241"/>
    </row>
    <row r="51" spans="1:7" ht="16.95" customHeight="1" x14ac:dyDescent="0.3">
      <c r="A51" s="242" t="s">
        <v>643</v>
      </c>
      <c r="B51" s="242"/>
      <c r="C51" s="242"/>
      <c r="D51" s="242"/>
      <c r="E51" s="242"/>
      <c r="F51" s="242"/>
      <c r="G51" s="241"/>
    </row>
    <row r="52" spans="1:7" ht="16.95" customHeight="1" x14ac:dyDescent="0.3">
      <c r="A52" s="242" t="s">
        <v>648</v>
      </c>
      <c r="B52" s="242"/>
      <c r="C52" s="242"/>
      <c r="D52" s="242"/>
      <c r="E52" s="242"/>
      <c r="F52" s="242"/>
      <c r="G52" s="241"/>
    </row>
    <row r="53" spans="1:7" ht="16.95" customHeight="1" x14ac:dyDescent="0.3">
      <c r="A53" s="242" t="s">
        <v>658</v>
      </c>
      <c r="B53" s="242"/>
      <c r="C53" s="242"/>
      <c r="D53" s="242"/>
      <c r="E53" s="242"/>
      <c r="F53" s="242"/>
      <c r="G53" s="241"/>
    </row>
  </sheetData>
  <mergeCells count="32">
    <mergeCell ref="A24:I24"/>
    <mergeCell ref="A23:I23"/>
    <mergeCell ref="A11:F11"/>
    <mergeCell ref="A13:G13"/>
    <mergeCell ref="A15:I15"/>
    <mergeCell ref="A22:H22"/>
    <mergeCell ref="F1:I1"/>
    <mergeCell ref="F2:I2"/>
    <mergeCell ref="A20:G20"/>
    <mergeCell ref="A14:H14"/>
    <mergeCell ref="A19:I19"/>
    <mergeCell ref="A6:H6"/>
    <mergeCell ref="A7:H7"/>
    <mergeCell ref="A8:H8"/>
    <mergeCell ref="A9:H9"/>
    <mergeCell ref="A10:H10"/>
    <mergeCell ref="A46:G46"/>
    <mergeCell ref="A12:G12"/>
    <mergeCell ref="A5:G5"/>
    <mergeCell ref="A40:I40"/>
    <mergeCell ref="A37:G37"/>
    <mergeCell ref="A38:G38"/>
    <mergeCell ref="A42:H42"/>
    <mergeCell ref="A31:E31"/>
    <mergeCell ref="A32:E32"/>
    <mergeCell ref="A34:E34"/>
    <mergeCell ref="A26:I26"/>
    <mergeCell ref="A27:G27"/>
    <mergeCell ref="A28:G28"/>
    <mergeCell ref="A29:H29"/>
    <mergeCell ref="A44:H44"/>
    <mergeCell ref="A43:G4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I55" sqref="I55"/>
    </sheetView>
  </sheetViews>
  <sheetFormatPr defaultRowHeight="14.4" x14ac:dyDescent="0.3"/>
  <cols>
    <col min="1" max="1" width="5.88671875" customWidth="1"/>
    <col min="3" max="3" width="26.109375"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324" t="s">
        <v>752</v>
      </c>
      <c r="B1" s="324"/>
      <c r="C1" s="324"/>
      <c r="D1" s="324"/>
      <c r="E1" s="324"/>
      <c r="F1" s="324"/>
      <c r="G1" s="324"/>
      <c r="H1" s="168"/>
      <c r="I1" s="5"/>
    </row>
    <row r="2" spans="1:9" ht="22.2" customHeight="1" x14ac:dyDescent="0.3">
      <c r="A2" s="311" t="s">
        <v>578</v>
      </c>
      <c r="B2" s="311"/>
      <c r="C2" s="311"/>
      <c r="D2" s="311"/>
      <c r="E2" s="311"/>
      <c r="F2" s="311"/>
      <c r="G2" s="311"/>
      <c r="H2" s="167"/>
      <c r="I2" s="32"/>
    </row>
    <row r="3" spans="1:9" ht="26.4" x14ac:dyDescent="0.3">
      <c r="A3" s="133" t="s">
        <v>624</v>
      </c>
      <c r="B3" s="382" t="s">
        <v>425</v>
      </c>
      <c r="C3" s="382"/>
      <c r="D3" s="69" t="s">
        <v>151</v>
      </c>
      <c r="E3" s="143" t="s">
        <v>662</v>
      </c>
      <c r="F3" s="179"/>
      <c r="G3" s="143" t="s">
        <v>671</v>
      </c>
      <c r="H3" s="209"/>
    </row>
    <row r="4" spans="1:9" ht="21" customHeight="1" x14ac:dyDescent="0.3">
      <c r="A4" s="477" t="s">
        <v>436</v>
      </c>
      <c r="B4" s="477"/>
      <c r="C4" s="477"/>
      <c r="D4" s="477"/>
      <c r="E4" s="477"/>
      <c r="F4" s="477"/>
      <c r="G4" s="477"/>
      <c r="H4" s="210"/>
      <c r="I4" s="32"/>
    </row>
    <row r="5" spans="1:9" x14ac:dyDescent="0.3">
      <c r="A5" s="482" t="s">
        <v>437</v>
      </c>
      <c r="B5" s="454" t="s">
        <v>438</v>
      </c>
      <c r="C5" s="455"/>
      <c r="D5" s="138" t="s">
        <v>669</v>
      </c>
      <c r="E5" s="144">
        <v>175.42372881355899</v>
      </c>
      <c r="F5" s="144"/>
      <c r="G5" s="144">
        <f t="shared" ref="G5:G10" si="0">ROUNDUP(E5*0.2+E5,0)</f>
        <v>211</v>
      </c>
      <c r="H5" s="211"/>
    </row>
    <row r="6" spans="1:9" x14ac:dyDescent="0.3">
      <c r="A6" s="483"/>
      <c r="B6" s="480"/>
      <c r="C6" s="481"/>
      <c r="D6" s="138" t="s">
        <v>512</v>
      </c>
      <c r="E6" s="144">
        <v>872</v>
      </c>
      <c r="F6" s="144"/>
      <c r="G6" s="144">
        <f t="shared" si="0"/>
        <v>1047</v>
      </c>
      <c r="H6" s="211"/>
    </row>
    <row r="7" spans="1:9" x14ac:dyDescent="0.3">
      <c r="A7" s="484"/>
      <c r="B7" s="456"/>
      <c r="C7" s="457"/>
      <c r="D7" s="138" t="s">
        <v>513</v>
      </c>
      <c r="E7" s="144">
        <v>1744</v>
      </c>
      <c r="F7" s="144"/>
      <c r="G7" s="144">
        <f t="shared" si="0"/>
        <v>2093</v>
      </c>
      <c r="H7" s="211"/>
    </row>
    <row r="8" spans="1:9" x14ac:dyDescent="0.3">
      <c r="A8" s="482" t="s">
        <v>439</v>
      </c>
      <c r="B8" s="454" t="s">
        <v>440</v>
      </c>
      <c r="C8" s="455"/>
      <c r="D8" s="138" t="s">
        <v>669</v>
      </c>
      <c r="E8" s="144">
        <v>262.71186440677968</v>
      </c>
      <c r="F8" s="144"/>
      <c r="G8" s="144">
        <f t="shared" si="0"/>
        <v>316</v>
      </c>
      <c r="H8" s="211"/>
    </row>
    <row r="9" spans="1:9" x14ac:dyDescent="0.3">
      <c r="A9" s="483"/>
      <c r="B9" s="480"/>
      <c r="C9" s="481"/>
      <c r="D9" s="138" t="s">
        <v>512</v>
      </c>
      <c r="E9" s="144">
        <v>1306</v>
      </c>
      <c r="F9" s="144"/>
      <c r="G9" s="144">
        <f t="shared" si="0"/>
        <v>1568</v>
      </c>
      <c r="H9" s="211"/>
    </row>
    <row r="10" spans="1:9" x14ac:dyDescent="0.3">
      <c r="A10" s="484"/>
      <c r="B10" s="456"/>
      <c r="C10" s="457"/>
      <c r="D10" s="138" t="s">
        <v>513</v>
      </c>
      <c r="E10" s="144">
        <v>2612</v>
      </c>
      <c r="F10" s="144"/>
      <c r="G10" s="144">
        <f t="shared" si="0"/>
        <v>3135</v>
      </c>
      <c r="H10" s="211"/>
    </row>
    <row r="11" spans="1:9" ht="28.8" customHeight="1" x14ac:dyDescent="0.3">
      <c r="A11" s="477" t="s">
        <v>678</v>
      </c>
      <c r="B11" s="477"/>
      <c r="C11" s="477"/>
      <c r="D11" s="477"/>
      <c r="E11" s="477"/>
      <c r="F11" s="477"/>
      <c r="G11" s="477"/>
      <c r="H11" s="209"/>
      <c r="I11" s="12"/>
    </row>
    <row r="12" spans="1:9" x14ac:dyDescent="0.3">
      <c r="A12" s="46" t="s">
        <v>441</v>
      </c>
      <c r="B12" s="454" t="s">
        <v>442</v>
      </c>
      <c r="C12" s="455"/>
      <c r="D12" s="138" t="s">
        <v>511</v>
      </c>
      <c r="E12" s="144">
        <v>220.33898305084699</v>
      </c>
      <c r="F12" s="144"/>
      <c r="G12" s="144">
        <f t="shared" ref="G12:G24" si="1">ROUNDUP(E12*0.2+E12,0)</f>
        <v>265</v>
      </c>
      <c r="H12" s="211"/>
    </row>
    <row r="13" spans="1:9" x14ac:dyDescent="0.3">
      <c r="A13" s="46" t="s">
        <v>443</v>
      </c>
      <c r="B13" s="480"/>
      <c r="C13" s="481"/>
      <c r="D13" s="138" t="s">
        <v>512</v>
      </c>
      <c r="E13" s="144">
        <v>1388.1355932203392</v>
      </c>
      <c r="F13" s="144"/>
      <c r="G13" s="144">
        <f t="shared" si="1"/>
        <v>1666</v>
      </c>
      <c r="H13" s="211"/>
    </row>
    <row r="14" spans="1:9" x14ac:dyDescent="0.3">
      <c r="A14" s="46" t="s">
        <v>444</v>
      </c>
      <c r="B14" s="456"/>
      <c r="C14" s="457"/>
      <c r="D14" s="138" t="s">
        <v>513</v>
      </c>
      <c r="E14" s="144">
        <v>5552.5423728813566</v>
      </c>
      <c r="F14" s="144"/>
      <c r="G14" s="144">
        <f t="shared" si="1"/>
        <v>6664</v>
      </c>
      <c r="H14" s="211"/>
    </row>
    <row r="15" spans="1:9" x14ac:dyDescent="0.3">
      <c r="A15" s="46" t="s">
        <v>445</v>
      </c>
      <c r="B15" s="454" t="s">
        <v>446</v>
      </c>
      <c r="C15" s="455"/>
      <c r="D15" s="138" t="s">
        <v>511</v>
      </c>
      <c r="E15" s="144">
        <v>327.11864406779665</v>
      </c>
      <c r="F15" s="144"/>
      <c r="G15" s="144">
        <f t="shared" si="1"/>
        <v>393</v>
      </c>
      <c r="H15" s="211"/>
    </row>
    <row r="16" spans="1:9" x14ac:dyDescent="0.3">
      <c r="A16" s="46" t="s">
        <v>447</v>
      </c>
      <c r="B16" s="480"/>
      <c r="C16" s="481"/>
      <c r="D16" s="138" t="s">
        <v>512</v>
      </c>
      <c r="E16" s="144">
        <v>2060.8474576271187</v>
      </c>
      <c r="F16" s="144"/>
      <c r="G16" s="144">
        <f t="shared" si="1"/>
        <v>2474</v>
      </c>
      <c r="H16" s="211"/>
    </row>
    <row r="17" spans="1:9" x14ac:dyDescent="0.3">
      <c r="A17" s="46" t="s">
        <v>448</v>
      </c>
      <c r="B17" s="456"/>
      <c r="C17" s="457"/>
      <c r="D17" s="138" t="s">
        <v>513</v>
      </c>
      <c r="E17" s="144">
        <v>8243.3898305084749</v>
      </c>
      <c r="F17" s="144"/>
      <c r="G17" s="144">
        <f t="shared" si="1"/>
        <v>9893</v>
      </c>
      <c r="H17" s="211"/>
    </row>
    <row r="18" spans="1:9" x14ac:dyDescent="0.3">
      <c r="A18" s="46" t="s">
        <v>449</v>
      </c>
      <c r="B18" s="454" t="s">
        <v>450</v>
      </c>
      <c r="C18" s="455"/>
      <c r="D18" s="138" t="s">
        <v>511</v>
      </c>
      <c r="E18" s="144">
        <v>410.16949152542372</v>
      </c>
      <c r="F18" s="144"/>
      <c r="G18" s="144">
        <f t="shared" si="1"/>
        <v>493</v>
      </c>
      <c r="H18" s="211"/>
    </row>
    <row r="19" spans="1:9" x14ac:dyDescent="0.3">
      <c r="A19" s="46" t="s">
        <v>451</v>
      </c>
      <c r="B19" s="480"/>
      <c r="C19" s="481"/>
      <c r="D19" s="138" t="s">
        <v>512</v>
      </c>
      <c r="E19" s="144">
        <v>2189.83</v>
      </c>
      <c r="F19" s="144"/>
      <c r="G19" s="144">
        <f t="shared" si="1"/>
        <v>2628</v>
      </c>
      <c r="H19" s="211"/>
    </row>
    <row r="20" spans="1:9" x14ac:dyDescent="0.3">
      <c r="A20" s="46" t="s">
        <v>452</v>
      </c>
      <c r="B20" s="456"/>
      <c r="C20" s="457"/>
      <c r="D20" s="138" t="s">
        <v>513</v>
      </c>
      <c r="E20" s="144">
        <v>10016.950000000001</v>
      </c>
      <c r="F20" s="144"/>
      <c r="G20" s="144">
        <f t="shared" si="1"/>
        <v>12021</v>
      </c>
      <c r="H20" s="211"/>
    </row>
    <row r="21" spans="1:9" x14ac:dyDescent="0.3">
      <c r="A21" s="46" t="s">
        <v>453</v>
      </c>
      <c r="B21" s="454" t="s">
        <v>454</v>
      </c>
      <c r="C21" s="455"/>
      <c r="D21" s="138" t="s">
        <v>511</v>
      </c>
      <c r="E21" s="144">
        <v>483.05</v>
      </c>
      <c r="F21" s="144"/>
      <c r="G21" s="144">
        <f t="shared" si="1"/>
        <v>580</v>
      </c>
      <c r="H21" s="211"/>
    </row>
    <row r="22" spans="1:9" x14ac:dyDescent="0.3">
      <c r="A22" s="46" t="s">
        <v>455</v>
      </c>
      <c r="B22" s="456"/>
      <c r="C22" s="457"/>
      <c r="D22" s="138" t="s">
        <v>512</v>
      </c>
      <c r="E22" s="144">
        <v>2599.15</v>
      </c>
      <c r="F22" s="144"/>
      <c r="G22" s="144">
        <f t="shared" si="1"/>
        <v>3119</v>
      </c>
      <c r="H22" s="211"/>
    </row>
    <row r="23" spans="1:9" x14ac:dyDescent="0.3">
      <c r="A23" s="46" t="s">
        <v>456</v>
      </c>
      <c r="B23" s="454" t="s">
        <v>457</v>
      </c>
      <c r="C23" s="455"/>
      <c r="D23" s="138" t="s">
        <v>511</v>
      </c>
      <c r="E23" s="144">
        <v>310.16949152542372</v>
      </c>
      <c r="F23" s="144"/>
      <c r="G23" s="144">
        <f t="shared" si="1"/>
        <v>373</v>
      </c>
      <c r="H23" s="211"/>
    </row>
    <row r="24" spans="1:9" x14ac:dyDescent="0.3">
      <c r="A24" s="46" t="s">
        <v>458</v>
      </c>
      <c r="B24" s="456"/>
      <c r="C24" s="457"/>
      <c r="D24" s="138" t="s">
        <v>513</v>
      </c>
      <c r="E24" s="144">
        <v>8374.5762711864409</v>
      </c>
      <c r="F24" s="144"/>
      <c r="G24" s="144">
        <f t="shared" si="1"/>
        <v>10050</v>
      </c>
      <c r="H24" s="211"/>
    </row>
    <row r="25" spans="1:9" ht="22.2" customHeight="1" x14ac:dyDescent="0.3">
      <c r="A25" s="460" t="s">
        <v>794</v>
      </c>
      <c r="B25" s="460"/>
      <c r="C25" s="460"/>
      <c r="D25" s="460"/>
      <c r="E25" s="460"/>
      <c r="F25" s="460"/>
      <c r="G25" s="460"/>
      <c r="H25" s="212"/>
      <c r="I25" s="3"/>
    </row>
    <row r="26" spans="1:9" x14ac:dyDescent="0.3">
      <c r="A26" s="46" t="s">
        <v>459</v>
      </c>
      <c r="B26" s="454" t="s">
        <v>580</v>
      </c>
      <c r="C26" s="455"/>
      <c r="D26" s="138" t="s">
        <v>511</v>
      </c>
      <c r="E26" s="144">
        <v>70.33898305084746</v>
      </c>
      <c r="F26" s="144"/>
      <c r="G26" s="144">
        <f>ROUNDUP(E26*0.2+E26,0)</f>
        <v>85</v>
      </c>
      <c r="H26" s="211"/>
    </row>
    <row r="27" spans="1:9" x14ac:dyDescent="0.3">
      <c r="A27" s="46" t="s">
        <v>460</v>
      </c>
      <c r="B27" s="480"/>
      <c r="C27" s="481"/>
      <c r="D27" s="138" t="s">
        <v>512</v>
      </c>
      <c r="E27" s="144">
        <v>350</v>
      </c>
      <c r="F27" s="144"/>
      <c r="G27" s="144">
        <f>ROUNDUP(E27*0.2+E27,0)</f>
        <v>420</v>
      </c>
      <c r="H27" s="211"/>
    </row>
    <row r="28" spans="1:9" x14ac:dyDescent="0.3">
      <c r="A28" s="46" t="s">
        <v>461</v>
      </c>
      <c r="B28" s="456"/>
      <c r="C28" s="457"/>
      <c r="D28" s="138" t="s">
        <v>513</v>
      </c>
      <c r="E28" s="144">
        <v>700</v>
      </c>
      <c r="F28" s="144"/>
      <c r="G28" s="144">
        <f>ROUNDUP(E28*0.2+E28,0)</f>
        <v>840</v>
      </c>
      <c r="H28" s="211"/>
    </row>
    <row r="29" spans="1:9" ht="18" customHeight="1" x14ac:dyDescent="0.3">
      <c r="A29" s="479" t="s">
        <v>112</v>
      </c>
      <c r="B29" s="479"/>
      <c r="C29" s="479"/>
      <c r="D29" s="40"/>
      <c r="E29" s="41"/>
      <c r="F29" s="41"/>
      <c r="G29" s="42"/>
      <c r="H29" s="213"/>
      <c r="I29" s="3"/>
    </row>
    <row r="30" spans="1:9" ht="43.2" customHeight="1" x14ac:dyDescent="0.3">
      <c r="A30" s="34" t="s">
        <v>545</v>
      </c>
      <c r="B30" s="478" t="s">
        <v>569</v>
      </c>
      <c r="C30" s="478"/>
      <c r="D30" s="478"/>
      <c r="E30" s="478"/>
      <c r="F30" s="478"/>
      <c r="G30" s="478"/>
      <c r="H30" s="172"/>
      <c r="I30" s="98"/>
    </row>
    <row r="31" spans="1:9" ht="30.6" customHeight="1" x14ac:dyDescent="0.3">
      <c r="A31" s="34" t="s">
        <v>546</v>
      </c>
      <c r="B31" s="305" t="s">
        <v>465</v>
      </c>
      <c r="C31" s="305"/>
      <c r="D31" s="305"/>
      <c r="E31" s="305"/>
      <c r="F31" s="305"/>
      <c r="G31" s="305"/>
      <c r="H31" s="177"/>
      <c r="I31" s="98"/>
    </row>
    <row r="32" spans="1:9" ht="23.4" customHeight="1" x14ac:dyDescent="0.3">
      <c r="A32" s="46" t="s">
        <v>462</v>
      </c>
      <c r="B32" s="470" t="s">
        <v>664</v>
      </c>
      <c r="C32" s="471"/>
      <c r="D32" s="63" t="s">
        <v>511</v>
      </c>
      <c r="E32" s="144">
        <v>11.0169491525424</v>
      </c>
      <c r="F32" s="144"/>
      <c r="G32" s="144">
        <f>ROUNDUP(E32*0.2+E32,0)</f>
        <v>14</v>
      </c>
      <c r="H32" s="211"/>
      <c r="I32" s="3"/>
    </row>
    <row r="33" spans="1:9" ht="22.2" customHeight="1" x14ac:dyDescent="0.3">
      <c r="A33" s="46" t="s">
        <v>463</v>
      </c>
      <c r="B33" s="472"/>
      <c r="C33" s="473"/>
      <c r="D33" s="63" t="s">
        <v>512</v>
      </c>
      <c r="E33" s="144">
        <v>52.542372881355938</v>
      </c>
      <c r="F33" s="144"/>
      <c r="G33" s="144">
        <f>ROUNDUP(E33*0.2+E33,0)</f>
        <v>64</v>
      </c>
      <c r="H33" s="211"/>
      <c r="I33" s="3"/>
    </row>
    <row r="34" spans="1:9" ht="22.2" customHeight="1" x14ac:dyDescent="0.3">
      <c r="A34" s="46" t="s">
        <v>464</v>
      </c>
      <c r="B34" s="474"/>
      <c r="C34" s="475"/>
      <c r="D34" s="63" t="s">
        <v>513</v>
      </c>
      <c r="E34" s="144">
        <v>208.22033898305088</v>
      </c>
      <c r="F34" s="144"/>
      <c r="G34" s="144">
        <f>ROUNDUP(E34*0.2+E34,0)</f>
        <v>250</v>
      </c>
      <c r="H34" s="211"/>
      <c r="I34" s="3"/>
    </row>
    <row r="35" spans="1:9" ht="33" customHeight="1" x14ac:dyDescent="0.3">
      <c r="A35" s="476" t="s">
        <v>795</v>
      </c>
      <c r="B35" s="476"/>
      <c r="C35" s="476"/>
      <c r="D35" s="476"/>
      <c r="E35" s="476"/>
      <c r="F35" s="476"/>
      <c r="G35" s="476"/>
      <c r="H35" s="165"/>
      <c r="I35" s="91"/>
    </row>
    <row r="36" spans="1:9" ht="30" customHeight="1" x14ac:dyDescent="0.3">
      <c r="A36" s="4" t="s">
        <v>624</v>
      </c>
      <c r="B36" s="344" t="s">
        <v>425</v>
      </c>
      <c r="C36" s="345"/>
      <c r="D36" s="4" t="s">
        <v>713</v>
      </c>
      <c r="E36" s="4" t="s">
        <v>525</v>
      </c>
      <c r="F36" s="166"/>
      <c r="G36" s="4" t="s">
        <v>518</v>
      </c>
      <c r="H36" s="38"/>
      <c r="I36" s="10"/>
    </row>
    <row r="37" spans="1:9" ht="80.400000000000006" customHeight="1" x14ac:dyDescent="0.3">
      <c r="A37" s="4" t="s">
        <v>516</v>
      </c>
      <c r="B37" s="458" t="s">
        <v>674</v>
      </c>
      <c r="C37" s="459"/>
      <c r="D37" s="62" t="s">
        <v>517</v>
      </c>
      <c r="E37" s="4" t="s">
        <v>519</v>
      </c>
      <c r="F37" s="166"/>
      <c r="G37" s="216" t="s">
        <v>617</v>
      </c>
      <c r="H37" s="38"/>
      <c r="I37" s="10"/>
    </row>
    <row r="38" spans="1:9" ht="46.8" customHeight="1" x14ac:dyDescent="0.3">
      <c r="A38" s="150" t="s">
        <v>521</v>
      </c>
      <c r="B38" s="458" t="s">
        <v>763</v>
      </c>
      <c r="C38" s="459"/>
      <c r="D38" s="62" t="s">
        <v>522</v>
      </c>
      <c r="E38" s="231" t="s">
        <v>519</v>
      </c>
      <c r="F38" s="231"/>
      <c r="G38" s="216" t="s">
        <v>710</v>
      </c>
      <c r="H38" s="38"/>
      <c r="I38" s="10"/>
    </row>
    <row r="39" spans="1:9" ht="49.8" customHeight="1" x14ac:dyDescent="0.3">
      <c r="A39" s="231" t="s">
        <v>520</v>
      </c>
      <c r="B39" s="461" t="s">
        <v>805</v>
      </c>
      <c r="C39" s="462"/>
      <c r="D39" s="152">
        <v>10.3</v>
      </c>
      <c r="E39" s="151" t="s">
        <v>519</v>
      </c>
      <c r="F39" s="178"/>
      <c r="G39" s="217" t="s">
        <v>688</v>
      </c>
      <c r="H39" s="214"/>
      <c r="I39" s="3"/>
    </row>
    <row r="40" spans="1:9" ht="63.6" customHeight="1" x14ac:dyDescent="0.3">
      <c r="A40" s="4" t="s">
        <v>530</v>
      </c>
      <c r="B40" s="458" t="s">
        <v>531</v>
      </c>
      <c r="C40" s="459"/>
      <c r="D40" s="131">
        <v>0.15</v>
      </c>
      <c r="E40" s="4" t="s">
        <v>519</v>
      </c>
      <c r="F40" s="166"/>
      <c r="G40" s="218" t="s">
        <v>532</v>
      </c>
      <c r="H40" s="214"/>
      <c r="I40" s="3"/>
    </row>
    <row r="41" spans="1:9" ht="69.599999999999994" customHeight="1" x14ac:dyDescent="0.3">
      <c r="A41" s="146" t="s">
        <v>672</v>
      </c>
      <c r="B41" s="458" t="s">
        <v>531</v>
      </c>
      <c r="C41" s="459"/>
      <c r="D41" s="131">
        <v>0.69</v>
      </c>
      <c r="E41" s="146" t="s">
        <v>684</v>
      </c>
      <c r="F41" s="166"/>
      <c r="G41" s="218" t="s">
        <v>673</v>
      </c>
      <c r="H41" s="214"/>
      <c r="I41" s="145"/>
    </row>
    <row r="42" spans="1:9" ht="66.599999999999994" customHeight="1" x14ac:dyDescent="0.3">
      <c r="A42" s="156" t="s">
        <v>675</v>
      </c>
      <c r="B42" s="389" t="s">
        <v>531</v>
      </c>
      <c r="C42" s="389"/>
      <c r="D42" s="131">
        <v>0.56000000000000005</v>
      </c>
      <c r="E42" s="156" t="s">
        <v>684</v>
      </c>
      <c r="F42" s="166"/>
      <c r="G42" s="218" t="s">
        <v>676</v>
      </c>
      <c r="H42" s="214"/>
      <c r="I42" s="147"/>
    </row>
    <row r="43" spans="1:9" ht="69.599999999999994" customHeight="1" x14ac:dyDescent="0.3">
      <c r="A43" s="156" t="s">
        <v>689</v>
      </c>
      <c r="B43" s="389" t="s">
        <v>531</v>
      </c>
      <c r="C43" s="389"/>
      <c r="D43" s="131">
        <v>1.33</v>
      </c>
      <c r="E43" s="156" t="s">
        <v>684</v>
      </c>
      <c r="F43" s="166"/>
      <c r="G43" s="218" t="s">
        <v>690</v>
      </c>
      <c r="H43" s="214"/>
      <c r="I43" s="157"/>
    </row>
    <row r="44" spans="1:9" ht="31.8" customHeight="1" x14ac:dyDescent="0.3">
      <c r="A44" s="156" t="s">
        <v>691</v>
      </c>
      <c r="B44" s="389" t="s">
        <v>692</v>
      </c>
      <c r="C44" s="389"/>
      <c r="D44" s="131">
        <v>5.3</v>
      </c>
      <c r="E44" s="156" t="s">
        <v>684</v>
      </c>
      <c r="F44" s="166"/>
      <c r="G44" s="218" t="s">
        <v>676</v>
      </c>
      <c r="H44" s="214"/>
      <c r="I44" s="157"/>
    </row>
    <row r="45" spans="1:9" ht="43.8" customHeight="1" x14ac:dyDescent="0.3">
      <c r="A45" s="156" t="s">
        <v>693</v>
      </c>
      <c r="B45" s="389" t="s">
        <v>706</v>
      </c>
      <c r="C45" s="389"/>
      <c r="D45" s="131">
        <v>2488</v>
      </c>
      <c r="E45" s="156" t="s">
        <v>707</v>
      </c>
      <c r="F45" s="166"/>
      <c r="G45" s="218" t="s">
        <v>708</v>
      </c>
      <c r="H45" s="214"/>
      <c r="I45" s="157"/>
    </row>
    <row r="46" spans="1:9" ht="45" customHeight="1" x14ac:dyDescent="0.3">
      <c r="A46" s="220" t="s">
        <v>709</v>
      </c>
      <c r="B46" s="467" t="s">
        <v>764</v>
      </c>
      <c r="C46" s="468"/>
      <c r="D46" s="223">
        <v>6.8</v>
      </c>
      <c r="E46" s="221" t="s">
        <v>519</v>
      </c>
      <c r="F46" s="219"/>
      <c r="G46" s="218" t="s">
        <v>711</v>
      </c>
      <c r="H46" s="214"/>
      <c r="I46" s="222"/>
    </row>
    <row r="47" spans="1:9" ht="19.8" customHeight="1" x14ac:dyDescent="0.3">
      <c r="A47" s="469" t="s">
        <v>119</v>
      </c>
      <c r="B47" s="469"/>
      <c r="C47" s="469"/>
      <c r="D47" s="469"/>
      <c r="E47" s="469"/>
      <c r="F47" s="469"/>
      <c r="G47" s="469"/>
      <c r="H47" s="215"/>
      <c r="I47" s="3"/>
    </row>
    <row r="48" spans="1:9" ht="43.2" customHeight="1" x14ac:dyDescent="0.3">
      <c r="A48" s="38" t="s">
        <v>120</v>
      </c>
      <c r="B48" s="453" t="s">
        <v>755</v>
      </c>
      <c r="C48" s="453"/>
      <c r="D48" s="453"/>
      <c r="E48" s="453"/>
      <c r="F48" s="453"/>
      <c r="G48" s="453"/>
      <c r="H48" s="453"/>
      <c r="I48" s="257"/>
    </row>
    <row r="49" spans="1:9" ht="25.05" customHeight="1" x14ac:dyDescent="0.3">
      <c r="A49" s="38" t="s">
        <v>121</v>
      </c>
      <c r="B49" s="304" t="s">
        <v>756</v>
      </c>
      <c r="C49" s="304"/>
      <c r="D49" s="304"/>
      <c r="E49" s="304"/>
      <c r="F49" s="304"/>
      <c r="G49" s="304"/>
      <c r="H49" s="304"/>
      <c r="I49" s="255"/>
    </row>
    <row r="50" spans="1:9" ht="20.399999999999999" customHeight="1" x14ac:dyDescent="0.3">
      <c r="A50" s="38" t="s">
        <v>147</v>
      </c>
      <c r="B50" s="304" t="s">
        <v>725</v>
      </c>
      <c r="C50" s="304"/>
      <c r="D50" s="304"/>
      <c r="E50" s="304"/>
      <c r="F50" s="304"/>
      <c r="G50" s="304"/>
      <c r="H50" s="304"/>
      <c r="I50" s="255"/>
    </row>
    <row r="51" spans="1:9" ht="64.2" customHeight="1" x14ac:dyDescent="0.3">
      <c r="A51" s="38" t="s">
        <v>148</v>
      </c>
      <c r="B51" s="452" t="s">
        <v>619</v>
      </c>
      <c r="C51" s="452"/>
      <c r="D51" s="452"/>
      <c r="E51" s="452"/>
      <c r="F51" s="452"/>
      <c r="G51" s="452"/>
      <c r="H51" s="452"/>
      <c r="I51" s="254"/>
    </row>
    <row r="52" spans="1:9" ht="20.399999999999999" customHeight="1" x14ac:dyDescent="0.3">
      <c r="A52" s="38" t="s">
        <v>191</v>
      </c>
      <c r="B52" s="304" t="s">
        <v>177</v>
      </c>
      <c r="C52" s="304"/>
      <c r="D52" s="304"/>
      <c r="E52" s="304"/>
      <c r="F52" s="304"/>
      <c r="G52" s="304"/>
      <c r="H52" s="304"/>
      <c r="I52" s="255"/>
    </row>
    <row r="53" spans="1:9" ht="52.2" customHeight="1" x14ac:dyDescent="0.3">
      <c r="A53" s="38" t="s">
        <v>203</v>
      </c>
      <c r="B53" s="464" t="s">
        <v>620</v>
      </c>
      <c r="C53" s="464"/>
      <c r="D53" s="464"/>
      <c r="E53" s="464"/>
      <c r="F53" s="464"/>
      <c r="G53" s="464"/>
      <c r="H53" s="464"/>
      <c r="I53" s="256"/>
    </row>
    <row r="54" spans="1:9" ht="20.399999999999999" customHeight="1" x14ac:dyDescent="0.3">
      <c r="A54" s="38" t="s">
        <v>515</v>
      </c>
      <c r="B54" s="304" t="s">
        <v>621</v>
      </c>
      <c r="C54" s="304"/>
      <c r="D54" s="304"/>
      <c r="E54" s="304"/>
      <c r="F54" s="304"/>
      <c r="G54" s="304"/>
      <c r="H54" s="304"/>
      <c r="I54" s="281"/>
    </row>
    <row r="55" spans="1:9" ht="28.2" customHeight="1" x14ac:dyDescent="0.3">
      <c r="A55" s="38" t="s">
        <v>618</v>
      </c>
      <c r="B55" s="304" t="s">
        <v>679</v>
      </c>
      <c r="C55" s="304"/>
      <c r="D55" s="304"/>
      <c r="E55" s="304"/>
      <c r="F55" s="304"/>
      <c r="G55" s="304"/>
      <c r="H55" s="304"/>
      <c r="I55" s="255"/>
    </row>
    <row r="56" spans="1:9" ht="34.200000000000003" customHeight="1" x14ac:dyDescent="0.3">
      <c r="A56" s="38" t="s">
        <v>714</v>
      </c>
      <c r="B56" s="304" t="s">
        <v>712</v>
      </c>
      <c r="C56" s="304"/>
      <c r="D56" s="304"/>
      <c r="E56" s="304"/>
      <c r="F56" s="304"/>
      <c r="G56" s="304"/>
      <c r="H56" s="304"/>
      <c r="I56" s="281"/>
    </row>
    <row r="57" spans="1:9" ht="31.2" customHeight="1" x14ac:dyDescent="0.3">
      <c r="A57" s="463" t="s">
        <v>696</v>
      </c>
      <c r="B57" s="463"/>
      <c r="C57" s="463"/>
      <c r="D57" s="463"/>
      <c r="E57" s="463"/>
      <c r="F57" s="463"/>
      <c r="G57" s="463"/>
      <c r="H57" s="463"/>
      <c r="I57" s="267"/>
    </row>
    <row r="58" spans="1:9" ht="30.6" customHeight="1" x14ac:dyDescent="0.3">
      <c r="A58" s="389" t="s">
        <v>624</v>
      </c>
      <c r="B58" s="389" t="s">
        <v>193</v>
      </c>
      <c r="C58" s="389"/>
      <c r="D58" s="389"/>
      <c r="E58" s="458" t="s">
        <v>697</v>
      </c>
      <c r="F58" s="459"/>
      <c r="G58" s="458" t="s">
        <v>698</v>
      </c>
      <c r="H58" s="459"/>
      <c r="I58" s="160"/>
    </row>
    <row r="59" spans="1:9" ht="18.600000000000001" customHeight="1" x14ac:dyDescent="0.3">
      <c r="A59" s="389"/>
      <c r="B59" s="389"/>
      <c r="C59" s="389"/>
      <c r="D59" s="389"/>
      <c r="E59" s="159" t="s">
        <v>700</v>
      </c>
      <c r="F59" s="166" t="s">
        <v>701</v>
      </c>
      <c r="G59" s="190" t="s">
        <v>700</v>
      </c>
      <c r="H59" s="186" t="s">
        <v>701</v>
      </c>
      <c r="I59" s="160"/>
    </row>
    <row r="60" spans="1:9" ht="68.400000000000006" customHeight="1" x14ac:dyDescent="0.3">
      <c r="A60" s="166" t="s">
        <v>699</v>
      </c>
      <c r="B60" s="466" t="s">
        <v>792</v>
      </c>
      <c r="C60" s="466"/>
      <c r="D60" s="466"/>
      <c r="E60" s="159" t="s">
        <v>702</v>
      </c>
      <c r="F60" s="166" t="s">
        <v>703</v>
      </c>
      <c r="G60" s="159" t="s">
        <v>704</v>
      </c>
      <c r="H60" s="166" t="s">
        <v>705</v>
      </c>
      <c r="I60" s="161"/>
    </row>
    <row r="61" spans="1:9" ht="22.2" customHeight="1" x14ac:dyDescent="0.3">
      <c r="A61" s="465" t="s">
        <v>119</v>
      </c>
      <c r="B61" s="465"/>
      <c r="C61" s="465"/>
      <c r="D61" s="465"/>
      <c r="E61" s="465"/>
      <c r="F61" s="465"/>
      <c r="G61" s="465"/>
      <c r="H61" s="215"/>
      <c r="I61" s="164"/>
    </row>
    <row r="62" spans="1:9" ht="47.4" customHeight="1" x14ac:dyDescent="0.3">
      <c r="A62" s="38" t="s">
        <v>120</v>
      </c>
      <c r="B62" s="464" t="s">
        <v>757</v>
      </c>
      <c r="C62" s="464"/>
      <c r="D62" s="464"/>
      <c r="E62" s="464"/>
      <c r="F62" s="464"/>
      <c r="G62" s="464"/>
      <c r="H62" s="464"/>
      <c r="I62" s="163"/>
    </row>
  </sheetData>
  <mergeCells count="50">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 ref="B46:C46"/>
    <mergeCell ref="B31:G31"/>
    <mergeCell ref="A47:G47"/>
    <mergeCell ref="B32:C34"/>
    <mergeCell ref="A35:G35"/>
    <mergeCell ref="B37:C37"/>
    <mergeCell ref="B36:C36"/>
    <mergeCell ref="B43:C43"/>
    <mergeCell ref="B44:C44"/>
    <mergeCell ref="B45:C45"/>
    <mergeCell ref="B62:H62"/>
    <mergeCell ref="E58:F58"/>
    <mergeCell ref="G58:H58"/>
    <mergeCell ref="A61:G61"/>
    <mergeCell ref="A58:A59"/>
    <mergeCell ref="B58:D59"/>
    <mergeCell ref="B60:D60"/>
    <mergeCell ref="A57:H57"/>
    <mergeCell ref="B55:H55"/>
    <mergeCell ref="B54:H54"/>
    <mergeCell ref="B56:H56"/>
    <mergeCell ref="B53:H53"/>
    <mergeCell ref="B21:C22"/>
    <mergeCell ref="B40:C40"/>
    <mergeCell ref="B41:C41"/>
    <mergeCell ref="B42:C42"/>
    <mergeCell ref="B38:C38"/>
    <mergeCell ref="A25:G25"/>
    <mergeCell ref="B39:C39"/>
    <mergeCell ref="B52:H52"/>
    <mergeCell ref="B51:H51"/>
    <mergeCell ref="B50:H50"/>
    <mergeCell ref="B49:H49"/>
    <mergeCell ref="B48:H48"/>
  </mergeCells>
  <pageMargins left="0.9055118110236221" right="0.51181102362204722" top="0.55118110236220474"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B8" sqref="B8:C8"/>
    </sheetView>
  </sheetViews>
  <sheetFormatPr defaultRowHeight="14.4" x14ac:dyDescent="0.3"/>
  <cols>
    <col min="3" max="3" width="33.88671875" customWidth="1"/>
    <col min="4" max="4" width="20.77734375" customWidth="1"/>
    <col min="5" max="5" width="11.44140625" customWidth="1"/>
    <col min="6" max="6" width="24.21875" customWidth="1"/>
  </cols>
  <sheetData>
    <row r="1" spans="1:6" ht="31.8" customHeight="1" x14ac:dyDescent="0.3">
      <c r="A1" s="492" t="s">
        <v>753</v>
      </c>
      <c r="B1" s="492"/>
      <c r="C1" s="492"/>
      <c r="D1" s="492"/>
      <c r="E1" s="492"/>
      <c r="F1" s="492"/>
    </row>
    <row r="2" spans="1:6" ht="21.6" customHeight="1" x14ac:dyDescent="0.3">
      <c r="A2" s="493" t="s">
        <v>627</v>
      </c>
      <c r="B2" s="494"/>
      <c r="C2" s="494"/>
      <c r="D2" s="494"/>
      <c r="E2" s="494"/>
      <c r="F2" s="494"/>
    </row>
    <row r="3" spans="1:6" ht="26.4" x14ac:dyDescent="0.3">
      <c r="A3" s="133" t="s">
        <v>624</v>
      </c>
      <c r="B3" s="485" t="s">
        <v>158</v>
      </c>
      <c r="C3" s="485"/>
      <c r="D3" s="378" t="s">
        <v>151</v>
      </c>
      <c r="E3" s="378"/>
      <c r="F3" s="132" t="s">
        <v>570</v>
      </c>
    </row>
    <row r="4" spans="1:6" ht="23.4" customHeight="1" x14ac:dyDescent="0.3">
      <c r="A4" s="133" t="s">
        <v>466</v>
      </c>
      <c r="B4" s="495" t="s">
        <v>467</v>
      </c>
      <c r="C4" s="495"/>
      <c r="D4" s="382" t="s">
        <v>468</v>
      </c>
      <c r="E4" s="382"/>
      <c r="F4" s="135">
        <v>667.08668912045573</v>
      </c>
    </row>
    <row r="5" spans="1:6" ht="29.4" customHeight="1" x14ac:dyDescent="0.3">
      <c r="A5" s="133" t="s">
        <v>469</v>
      </c>
      <c r="B5" s="495" t="s">
        <v>470</v>
      </c>
      <c r="C5" s="495"/>
      <c r="D5" s="382" t="s">
        <v>468</v>
      </c>
      <c r="E5" s="382"/>
      <c r="F5" s="135">
        <v>567.02368575238734</v>
      </c>
    </row>
    <row r="6" spans="1:6" ht="24" customHeight="1" x14ac:dyDescent="0.3">
      <c r="A6" s="133" t="s">
        <v>471</v>
      </c>
      <c r="B6" s="425" t="s">
        <v>625</v>
      </c>
      <c r="C6" s="425"/>
      <c r="D6" s="382" t="s">
        <v>468</v>
      </c>
      <c r="E6" s="382"/>
      <c r="F6" s="135">
        <v>340</v>
      </c>
    </row>
    <row r="7" spans="1:6" ht="24" customHeight="1" x14ac:dyDescent="0.3">
      <c r="A7" s="133" t="s">
        <v>472</v>
      </c>
      <c r="B7" s="425" t="s">
        <v>626</v>
      </c>
      <c r="C7" s="425"/>
      <c r="D7" s="382" t="s">
        <v>473</v>
      </c>
      <c r="E7" s="382"/>
      <c r="F7" s="135">
        <v>1050</v>
      </c>
    </row>
    <row r="8" spans="1:6" ht="40.200000000000003" customHeight="1" x14ac:dyDescent="0.3">
      <c r="A8" s="133" t="s">
        <v>474</v>
      </c>
      <c r="B8" s="425" t="s">
        <v>823</v>
      </c>
      <c r="C8" s="425"/>
      <c r="D8" s="382" t="s">
        <v>496</v>
      </c>
      <c r="E8" s="382"/>
      <c r="F8" s="134">
        <v>674.61203352272867</v>
      </c>
    </row>
    <row r="9" spans="1:6" ht="29.4" customHeight="1" x14ac:dyDescent="0.3">
      <c r="A9" s="133" t="s">
        <v>476</v>
      </c>
      <c r="B9" s="425" t="s">
        <v>497</v>
      </c>
      <c r="C9" s="425"/>
      <c r="D9" s="382" t="s">
        <v>496</v>
      </c>
      <c r="E9" s="382"/>
      <c r="F9" s="134">
        <v>629.6378979545467</v>
      </c>
    </row>
    <row r="10" spans="1:6" ht="28.2" customHeight="1" x14ac:dyDescent="0.3">
      <c r="A10" s="133" t="s">
        <v>478</v>
      </c>
      <c r="B10" s="425" t="s">
        <v>498</v>
      </c>
      <c r="C10" s="425"/>
      <c r="D10" s="382" t="s">
        <v>496</v>
      </c>
      <c r="E10" s="382"/>
      <c r="F10" s="134">
        <v>585.16376238636474</v>
      </c>
    </row>
    <row r="11" spans="1:6" x14ac:dyDescent="0.3">
      <c r="A11" s="133" t="s">
        <v>481</v>
      </c>
      <c r="B11" s="425" t="s">
        <v>499</v>
      </c>
      <c r="C11" s="425"/>
      <c r="D11" s="382" t="s">
        <v>496</v>
      </c>
      <c r="E11" s="382"/>
      <c r="F11" s="134">
        <v>540.18962681818289</v>
      </c>
    </row>
    <row r="12" spans="1:6" ht="25.8" customHeight="1" x14ac:dyDescent="0.3">
      <c r="A12" s="133" t="s">
        <v>484</v>
      </c>
      <c r="B12" s="425" t="s">
        <v>628</v>
      </c>
      <c r="C12" s="425"/>
      <c r="D12" s="382" t="s">
        <v>629</v>
      </c>
      <c r="E12" s="382"/>
      <c r="F12" s="134">
        <v>976.48</v>
      </c>
    </row>
    <row r="13" spans="1:6" ht="22.8" customHeight="1" x14ac:dyDescent="0.3">
      <c r="A13" s="465" t="s">
        <v>112</v>
      </c>
      <c r="B13" s="465"/>
      <c r="C13" s="465"/>
      <c r="D13" s="465"/>
      <c r="E13" s="465"/>
      <c r="F13" s="465"/>
    </row>
    <row r="14" spans="1:6" ht="37.200000000000003" customHeight="1" x14ac:dyDescent="0.3">
      <c r="A14" s="496" t="s">
        <v>822</v>
      </c>
      <c r="B14" s="496"/>
      <c r="C14" s="496"/>
      <c r="D14" s="496"/>
      <c r="E14" s="496"/>
      <c r="F14" s="496"/>
    </row>
    <row r="15" spans="1:6" ht="24" customHeight="1" x14ac:dyDescent="0.3">
      <c r="A15" s="489" t="s">
        <v>523</v>
      </c>
      <c r="B15" s="490"/>
      <c r="C15" s="490"/>
      <c r="D15" s="490"/>
      <c r="E15" s="490"/>
      <c r="F15" s="490"/>
    </row>
    <row r="16" spans="1:6" ht="26.4" x14ac:dyDescent="0.3">
      <c r="A16" s="4" t="s">
        <v>624</v>
      </c>
      <c r="B16" s="389" t="s">
        <v>524</v>
      </c>
      <c r="C16" s="389"/>
      <c r="D16" s="4" t="s">
        <v>159</v>
      </c>
      <c r="E16" s="4" t="s">
        <v>525</v>
      </c>
      <c r="F16" s="4" t="s">
        <v>112</v>
      </c>
    </row>
    <row r="17" spans="1:6" ht="101.4" customHeight="1" x14ac:dyDescent="0.3">
      <c r="A17" s="4" t="s">
        <v>526</v>
      </c>
      <c r="B17" s="458" t="s">
        <v>549</v>
      </c>
      <c r="C17" s="459"/>
      <c r="D17" s="4" t="s">
        <v>715</v>
      </c>
      <c r="E17" s="4" t="s">
        <v>527</v>
      </c>
      <c r="F17" s="4" t="s">
        <v>550</v>
      </c>
    </row>
    <row r="18" spans="1:6" ht="25.2" customHeight="1" x14ac:dyDescent="0.3">
      <c r="A18" s="497" t="s">
        <v>630</v>
      </c>
      <c r="B18" s="490"/>
      <c r="C18" s="490"/>
      <c r="D18" s="490"/>
      <c r="E18" s="490"/>
      <c r="F18" s="490"/>
    </row>
    <row r="19" spans="1:6" ht="26.4" x14ac:dyDescent="0.3">
      <c r="A19" s="133" t="s">
        <v>624</v>
      </c>
      <c r="B19" s="389" t="s">
        <v>524</v>
      </c>
      <c r="C19" s="389"/>
      <c r="D19" s="133" t="s">
        <v>659</v>
      </c>
      <c r="E19" s="458" t="s">
        <v>660</v>
      </c>
      <c r="F19" s="459"/>
    </row>
    <row r="20" spans="1:6" ht="33" customHeight="1" x14ac:dyDescent="0.3">
      <c r="A20" s="130" t="s">
        <v>631</v>
      </c>
      <c r="B20" s="312" t="s">
        <v>475</v>
      </c>
      <c r="C20" s="313"/>
      <c r="D20" s="127">
        <v>168.88</v>
      </c>
      <c r="E20" s="350">
        <v>75.06</v>
      </c>
      <c r="F20" s="351"/>
    </row>
    <row r="21" spans="1:6" ht="37.200000000000003" customHeight="1" x14ac:dyDescent="0.3">
      <c r="A21" s="61" t="s">
        <v>632</v>
      </c>
      <c r="B21" s="312" t="s">
        <v>477</v>
      </c>
      <c r="C21" s="313"/>
      <c r="D21" s="127">
        <v>295.52</v>
      </c>
      <c r="E21" s="350">
        <v>131.34</v>
      </c>
      <c r="F21" s="351"/>
    </row>
    <row r="22" spans="1:6" ht="31.2" customHeight="1" x14ac:dyDescent="0.3">
      <c r="A22" s="491" t="s">
        <v>633</v>
      </c>
      <c r="B22" s="491"/>
      <c r="C22" s="491"/>
      <c r="D22" s="491"/>
      <c r="E22" s="491"/>
      <c r="F22" s="491"/>
    </row>
    <row r="23" spans="1:6" ht="26.4" x14ac:dyDescent="0.3">
      <c r="A23" s="133" t="s">
        <v>624</v>
      </c>
      <c r="B23" s="485" t="s">
        <v>158</v>
      </c>
      <c r="C23" s="485"/>
      <c r="D23" s="378" t="s">
        <v>151</v>
      </c>
      <c r="E23" s="378"/>
      <c r="F23" s="132" t="s">
        <v>570</v>
      </c>
    </row>
    <row r="24" spans="1:6" ht="47.4" customHeight="1" x14ac:dyDescent="0.3">
      <c r="A24" s="65" t="s">
        <v>634</v>
      </c>
      <c r="B24" s="487" t="s">
        <v>479</v>
      </c>
      <c r="C24" s="488"/>
      <c r="D24" s="344" t="s">
        <v>480</v>
      </c>
      <c r="E24" s="345"/>
      <c r="F24" s="135">
        <v>1300</v>
      </c>
    </row>
    <row r="25" spans="1:6" ht="52.2" customHeight="1" x14ac:dyDescent="0.3">
      <c r="A25" s="133" t="s">
        <v>635</v>
      </c>
      <c r="B25" s="495" t="s">
        <v>668</v>
      </c>
      <c r="C25" s="495"/>
      <c r="D25" s="382" t="s">
        <v>680</v>
      </c>
      <c r="E25" s="382"/>
      <c r="F25" s="135">
        <v>776.56</v>
      </c>
    </row>
    <row r="26" spans="1:6" ht="19.2" customHeight="1" x14ac:dyDescent="0.3">
      <c r="A26" s="486" t="s">
        <v>636</v>
      </c>
      <c r="B26" s="486"/>
      <c r="C26" s="486"/>
      <c r="D26" s="486"/>
      <c r="E26" s="486"/>
      <c r="F26" s="486"/>
    </row>
    <row r="27" spans="1:6" ht="26.4" x14ac:dyDescent="0.3">
      <c r="A27" s="133" t="s">
        <v>624</v>
      </c>
      <c r="B27" s="485" t="s">
        <v>158</v>
      </c>
      <c r="C27" s="485"/>
      <c r="D27" s="378" t="s">
        <v>151</v>
      </c>
      <c r="E27" s="378"/>
      <c r="F27" s="132" t="s">
        <v>570</v>
      </c>
    </row>
    <row r="28" spans="1:6" ht="25.05" customHeight="1" x14ac:dyDescent="0.3">
      <c r="A28" s="61" t="s">
        <v>637</v>
      </c>
      <c r="B28" s="487" t="s">
        <v>482</v>
      </c>
      <c r="C28" s="488"/>
      <c r="D28" s="312" t="s">
        <v>483</v>
      </c>
      <c r="E28" s="313"/>
      <c r="F28" s="129">
        <v>51</v>
      </c>
    </row>
    <row r="29" spans="1:6" ht="39" customHeight="1" x14ac:dyDescent="0.3">
      <c r="A29" s="61" t="s">
        <v>638</v>
      </c>
      <c r="B29" s="487" t="s">
        <v>571</v>
      </c>
      <c r="C29" s="488"/>
      <c r="D29" s="312" t="s">
        <v>483</v>
      </c>
      <c r="E29" s="313"/>
      <c r="F29" s="129">
        <v>66</v>
      </c>
    </row>
    <row r="30" spans="1:6" ht="31.8" customHeight="1" x14ac:dyDescent="0.3">
      <c r="A30" s="61" t="s">
        <v>639</v>
      </c>
      <c r="B30" s="487" t="s">
        <v>485</v>
      </c>
      <c r="C30" s="488"/>
      <c r="D30" s="312" t="s">
        <v>486</v>
      </c>
      <c r="E30" s="313"/>
      <c r="F30" s="129">
        <v>25.42</v>
      </c>
    </row>
    <row r="31" spans="1:6" ht="26.4" customHeight="1" x14ac:dyDescent="0.3">
      <c r="A31" s="61" t="s">
        <v>640</v>
      </c>
      <c r="B31" s="487" t="s">
        <v>487</v>
      </c>
      <c r="C31" s="488"/>
      <c r="D31" s="312" t="s">
        <v>488</v>
      </c>
      <c r="E31" s="313"/>
      <c r="F31" s="129">
        <v>59.32</v>
      </c>
    </row>
    <row r="32" spans="1:6" ht="29.4" customHeight="1" x14ac:dyDescent="0.3">
      <c r="A32" s="61" t="s">
        <v>641</v>
      </c>
      <c r="B32" s="314" t="s">
        <v>491</v>
      </c>
      <c r="C32" s="335"/>
      <c r="D32" s="312" t="s">
        <v>492</v>
      </c>
      <c r="E32" s="313"/>
      <c r="F32" s="129">
        <v>7.2</v>
      </c>
    </row>
    <row r="33" spans="1:6" ht="40.799999999999997" customHeight="1" x14ac:dyDescent="0.3">
      <c r="A33" s="61" t="s">
        <v>642</v>
      </c>
      <c r="B33" s="314" t="s">
        <v>663</v>
      </c>
      <c r="C33" s="335"/>
      <c r="D33" s="312" t="s">
        <v>207</v>
      </c>
      <c r="E33" s="313"/>
      <c r="F33" s="129">
        <v>6488.26</v>
      </c>
    </row>
    <row r="34" spans="1:6" ht="24.6" customHeight="1" x14ac:dyDescent="0.3">
      <c r="A34" s="486" t="s">
        <v>643</v>
      </c>
      <c r="B34" s="486"/>
      <c r="C34" s="486"/>
      <c r="D34" s="486"/>
      <c r="E34" s="486"/>
      <c r="F34" s="486"/>
    </row>
    <row r="35" spans="1:6" ht="26.4" x14ac:dyDescent="0.3">
      <c r="A35" s="133" t="s">
        <v>624</v>
      </c>
      <c r="B35" s="485" t="s">
        <v>158</v>
      </c>
      <c r="C35" s="485"/>
      <c r="D35" s="378" t="s">
        <v>151</v>
      </c>
      <c r="E35" s="378"/>
      <c r="F35" s="132" t="s">
        <v>570</v>
      </c>
    </row>
    <row r="36" spans="1:6" x14ac:dyDescent="0.3">
      <c r="A36" s="64" t="s">
        <v>644</v>
      </c>
      <c r="B36" s="314" t="s">
        <v>500</v>
      </c>
      <c r="C36" s="335"/>
      <c r="D36" s="344" t="s">
        <v>501</v>
      </c>
      <c r="E36" s="345"/>
      <c r="F36" s="66">
        <v>911.02</v>
      </c>
    </row>
    <row r="37" spans="1:6" x14ac:dyDescent="0.3">
      <c r="A37" s="64" t="s">
        <v>645</v>
      </c>
      <c r="B37" s="314" t="s">
        <v>502</v>
      </c>
      <c r="C37" s="335"/>
      <c r="D37" s="344" t="s">
        <v>501</v>
      </c>
      <c r="E37" s="345"/>
      <c r="F37" s="66">
        <v>1822.04</v>
      </c>
    </row>
    <row r="38" spans="1:6" x14ac:dyDescent="0.3">
      <c r="A38" s="64" t="s">
        <v>646</v>
      </c>
      <c r="B38" s="314" t="s">
        <v>503</v>
      </c>
      <c r="C38" s="335"/>
      <c r="D38" s="344" t="s">
        <v>501</v>
      </c>
      <c r="E38" s="345"/>
      <c r="F38" s="48">
        <v>1366.55</v>
      </c>
    </row>
    <row r="39" spans="1:6" x14ac:dyDescent="0.3">
      <c r="A39" s="64" t="s">
        <v>647</v>
      </c>
      <c r="B39" s="314" t="s">
        <v>504</v>
      </c>
      <c r="C39" s="335"/>
      <c r="D39" s="344" t="s">
        <v>501</v>
      </c>
      <c r="E39" s="345"/>
      <c r="F39" s="48">
        <v>2733.05</v>
      </c>
    </row>
    <row r="40" spans="1:6" ht="25.8" customHeight="1" x14ac:dyDescent="0.3">
      <c r="A40" s="486" t="s">
        <v>811</v>
      </c>
      <c r="B40" s="486"/>
      <c r="C40" s="486"/>
      <c r="D40" s="486"/>
      <c r="E40" s="486"/>
      <c r="F40" s="486"/>
    </row>
    <row r="41" spans="1:6" ht="26.4" x14ac:dyDescent="0.3">
      <c r="A41" s="133" t="s">
        <v>624</v>
      </c>
      <c r="B41" s="485" t="s">
        <v>158</v>
      </c>
      <c r="C41" s="485"/>
      <c r="D41" s="378" t="s">
        <v>151</v>
      </c>
      <c r="E41" s="378"/>
      <c r="F41" s="132" t="s">
        <v>812</v>
      </c>
    </row>
    <row r="42" spans="1:6" ht="31.2" customHeight="1" x14ac:dyDescent="0.3">
      <c r="A42" s="133" t="s">
        <v>649</v>
      </c>
      <c r="B42" s="425" t="s">
        <v>505</v>
      </c>
      <c r="C42" s="425"/>
      <c r="D42" s="382" t="s">
        <v>501</v>
      </c>
      <c r="E42" s="382"/>
      <c r="F42" s="134">
        <v>5263.46</v>
      </c>
    </row>
    <row r="43" spans="1:6" ht="28.8" customHeight="1" x14ac:dyDescent="0.3">
      <c r="A43" s="133" t="s">
        <v>650</v>
      </c>
      <c r="B43" s="425" t="s">
        <v>507</v>
      </c>
      <c r="C43" s="425"/>
      <c r="D43" s="382" t="s">
        <v>506</v>
      </c>
      <c r="E43" s="382"/>
      <c r="F43" s="134">
        <v>2760.08</v>
      </c>
    </row>
    <row r="44" spans="1:6" ht="28.2" customHeight="1" x14ac:dyDescent="0.3">
      <c r="A44" s="133" t="s">
        <v>651</v>
      </c>
      <c r="B44" s="425" t="s">
        <v>813</v>
      </c>
      <c r="C44" s="425"/>
      <c r="D44" s="382" t="s">
        <v>501</v>
      </c>
      <c r="E44" s="382"/>
      <c r="F44" s="134">
        <v>2582.21</v>
      </c>
    </row>
    <row r="45" spans="1:6" ht="28.2" customHeight="1" x14ac:dyDescent="0.3">
      <c r="A45" s="276" t="s">
        <v>652</v>
      </c>
      <c r="B45" s="425" t="s">
        <v>814</v>
      </c>
      <c r="C45" s="425"/>
      <c r="D45" s="382" t="s">
        <v>501</v>
      </c>
      <c r="E45" s="382"/>
      <c r="F45" s="277">
        <v>2555.59</v>
      </c>
    </row>
    <row r="46" spans="1:6" ht="28.2" customHeight="1" x14ac:dyDescent="0.3">
      <c r="A46" s="276" t="s">
        <v>817</v>
      </c>
      <c r="B46" s="425" t="s">
        <v>815</v>
      </c>
      <c r="C46" s="425"/>
      <c r="D46" s="382" t="s">
        <v>819</v>
      </c>
      <c r="E46" s="382"/>
      <c r="F46" s="277">
        <v>254.48</v>
      </c>
    </row>
    <row r="47" spans="1:6" ht="32.4" customHeight="1" x14ac:dyDescent="0.3">
      <c r="A47" s="276" t="s">
        <v>818</v>
      </c>
      <c r="B47" s="425" t="s">
        <v>816</v>
      </c>
      <c r="C47" s="425"/>
      <c r="D47" s="382" t="s">
        <v>820</v>
      </c>
      <c r="E47" s="382"/>
      <c r="F47" s="277">
        <v>350.04</v>
      </c>
    </row>
    <row r="48" spans="1:6" ht="40.200000000000003" customHeight="1" x14ac:dyDescent="0.3">
      <c r="A48" s="278" t="s">
        <v>821</v>
      </c>
      <c r="B48" s="498" t="s">
        <v>508</v>
      </c>
      <c r="C48" s="498"/>
      <c r="D48" s="499" t="s">
        <v>501</v>
      </c>
      <c r="E48" s="499"/>
      <c r="F48" s="279">
        <v>832.68</v>
      </c>
    </row>
    <row r="49" spans="1:6" ht="20.399999999999999" customHeight="1" x14ac:dyDescent="0.3"/>
    <row r="50" spans="1:6" ht="16.8" customHeight="1" x14ac:dyDescent="0.3"/>
    <row r="51" spans="1:6" ht="25.2" customHeight="1" x14ac:dyDescent="0.3">
      <c r="A51" s="500" t="s">
        <v>658</v>
      </c>
      <c r="B51" s="501"/>
      <c r="C51" s="501"/>
      <c r="D51" s="501"/>
      <c r="E51" s="501"/>
      <c r="F51" s="501"/>
    </row>
    <row r="52" spans="1:6" ht="26.4" x14ac:dyDescent="0.3">
      <c r="A52" s="133" t="s">
        <v>624</v>
      </c>
      <c r="B52" s="485" t="s">
        <v>158</v>
      </c>
      <c r="C52" s="485"/>
      <c r="D52" s="378" t="s">
        <v>151</v>
      </c>
      <c r="E52" s="378"/>
      <c r="F52" s="132" t="s">
        <v>570</v>
      </c>
    </row>
    <row r="53" spans="1:6" ht="30" customHeight="1" x14ac:dyDescent="0.3">
      <c r="A53" s="61" t="s">
        <v>653</v>
      </c>
      <c r="B53" s="487" t="s">
        <v>489</v>
      </c>
      <c r="C53" s="488"/>
      <c r="D53" s="312" t="s">
        <v>490</v>
      </c>
      <c r="E53" s="313"/>
      <c r="F53" s="129">
        <v>36</v>
      </c>
    </row>
    <row r="54" spans="1:6" ht="25.05" customHeight="1" x14ac:dyDescent="0.3">
      <c r="A54" s="61" t="s">
        <v>654</v>
      </c>
      <c r="B54" s="314" t="s">
        <v>493</v>
      </c>
      <c r="C54" s="335"/>
      <c r="D54" s="312" t="s">
        <v>494</v>
      </c>
      <c r="E54" s="313"/>
      <c r="F54" s="128">
        <v>4</v>
      </c>
    </row>
    <row r="55" spans="1:6" ht="25.05" customHeight="1" x14ac:dyDescent="0.3">
      <c r="A55" s="61" t="s">
        <v>655</v>
      </c>
      <c r="B55" s="314" t="s">
        <v>495</v>
      </c>
      <c r="C55" s="335"/>
      <c r="D55" s="312" t="s">
        <v>494</v>
      </c>
      <c r="E55" s="313"/>
      <c r="F55" s="128">
        <v>10</v>
      </c>
    </row>
    <row r="56" spans="1:6" ht="25.05" customHeight="1" x14ac:dyDescent="0.3">
      <c r="A56" s="130" t="s">
        <v>656</v>
      </c>
      <c r="B56" s="314" t="s">
        <v>509</v>
      </c>
      <c r="C56" s="335"/>
      <c r="D56" s="344" t="s">
        <v>510</v>
      </c>
      <c r="E56" s="345"/>
      <c r="F56" s="128">
        <v>64.069999999999993</v>
      </c>
    </row>
    <row r="57" spans="1:6" ht="28.8" customHeight="1" x14ac:dyDescent="0.3">
      <c r="A57" s="133" t="s">
        <v>657</v>
      </c>
      <c r="B57" s="314" t="s">
        <v>667</v>
      </c>
      <c r="C57" s="335"/>
      <c r="D57" s="382" t="s">
        <v>629</v>
      </c>
      <c r="E57" s="382"/>
      <c r="F57" s="134">
        <v>90</v>
      </c>
    </row>
    <row r="58" spans="1:6" ht="25.05" customHeight="1" x14ac:dyDescent="0.3">
      <c r="A58" s="153" t="s">
        <v>681</v>
      </c>
      <c r="B58" s="425" t="s">
        <v>683</v>
      </c>
      <c r="C58" s="425"/>
      <c r="D58" s="382" t="s">
        <v>682</v>
      </c>
      <c r="E58" s="382"/>
      <c r="F58" s="154">
        <v>72.08</v>
      </c>
    </row>
  </sheetData>
  <mergeCells count="99">
    <mergeCell ref="B47:C47"/>
    <mergeCell ref="B36:C36"/>
    <mergeCell ref="D36:E36"/>
    <mergeCell ref="D44:E44"/>
    <mergeCell ref="D37:E37"/>
    <mergeCell ref="D38:E38"/>
    <mergeCell ref="D39:E39"/>
    <mergeCell ref="D42:E42"/>
    <mergeCell ref="D43:E43"/>
    <mergeCell ref="B42:C42"/>
    <mergeCell ref="B45:C45"/>
    <mergeCell ref="D45:E45"/>
    <mergeCell ref="D46:E46"/>
    <mergeCell ref="B46:C46"/>
    <mergeCell ref="D47:E47"/>
    <mergeCell ref="B48:C48"/>
    <mergeCell ref="D48:E48"/>
    <mergeCell ref="B58:C58"/>
    <mergeCell ref="D58:E58"/>
    <mergeCell ref="B56:C56"/>
    <mergeCell ref="D56:E56"/>
    <mergeCell ref="B57:C57"/>
    <mergeCell ref="A51:F51"/>
    <mergeCell ref="D54:E54"/>
    <mergeCell ref="B54:C54"/>
    <mergeCell ref="B52:C52"/>
    <mergeCell ref="D52:E52"/>
    <mergeCell ref="D53:E53"/>
    <mergeCell ref="B53:C53"/>
    <mergeCell ref="B10:C10"/>
    <mergeCell ref="D10:E10"/>
    <mergeCell ref="A13:F13"/>
    <mergeCell ref="A14:F14"/>
    <mergeCell ref="D57:E57"/>
    <mergeCell ref="B44:C44"/>
    <mergeCell ref="B55:C55"/>
    <mergeCell ref="D55:E55"/>
    <mergeCell ref="A18:F18"/>
    <mergeCell ref="B25:C25"/>
    <mergeCell ref="B20:C20"/>
    <mergeCell ref="B23:C23"/>
    <mergeCell ref="E19:F19"/>
    <mergeCell ref="E20:F20"/>
    <mergeCell ref="E21:F21"/>
    <mergeCell ref="B43:C43"/>
    <mergeCell ref="A1:F1"/>
    <mergeCell ref="B6:C6"/>
    <mergeCell ref="D6:E6"/>
    <mergeCell ref="A2:F2"/>
    <mergeCell ref="B4:C4"/>
    <mergeCell ref="D4:E4"/>
    <mergeCell ref="B5:C5"/>
    <mergeCell ref="D5:E5"/>
    <mergeCell ref="B35:C35"/>
    <mergeCell ref="B3:C3"/>
    <mergeCell ref="D3:E3"/>
    <mergeCell ref="B8:C8"/>
    <mergeCell ref="D8:E8"/>
    <mergeCell ref="B9:C9"/>
    <mergeCell ref="B7:C7"/>
    <mergeCell ref="D7:E7"/>
    <mergeCell ref="D25:E25"/>
    <mergeCell ref="B17:C17"/>
    <mergeCell ref="D9:E9"/>
    <mergeCell ref="B12:C12"/>
    <mergeCell ref="D12:E12"/>
    <mergeCell ref="B19:C19"/>
    <mergeCell ref="B21:C21"/>
    <mergeCell ref="A22:F22"/>
    <mergeCell ref="D35:E35"/>
    <mergeCell ref="B41:C41"/>
    <mergeCell ref="D30:E30"/>
    <mergeCell ref="B33:C33"/>
    <mergeCell ref="A34:F34"/>
    <mergeCell ref="D32:E32"/>
    <mergeCell ref="D41:E41"/>
    <mergeCell ref="B37:C37"/>
    <mergeCell ref="B38:C38"/>
    <mergeCell ref="B39:C39"/>
    <mergeCell ref="B32:C32"/>
    <mergeCell ref="D31:E31"/>
    <mergeCell ref="A40:F40"/>
    <mergeCell ref="D33:E33"/>
    <mergeCell ref="B31:C31"/>
    <mergeCell ref="B30:C30"/>
    <mergeCell ref="B11:C11"/>
    <mergeCell ref="D11:E11"/>
    <mergeCell ref="D23:E23"/>
    <mergeCell ref="D29:E29"/>
    <mergeCell ref="D28:E28"/>
    <mergeCell ref="B16:C16"/>
    <mergeCell ref="B27:C27"/>
    <mergeCell ref="D27:E27"/>
    <mergeCell ref="A26:F26"/>
    <mergeCell ref="B28:C28"/>
    <mergeCell ref="B29:C29"/>
    <mergeCell ref="B24:C24"/>
    <mergeCell ref="D24:E24"/>
    <mergeCell ref="A15:F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3"/>
  <sheetViews>
    <sheetView view="pageBreakPreview" topLeftCell="A99" zoomScaleSheetLayoutView="100" zoomScalePageLayoutView="70" workbookViewId="0">
      <selection activeCell="D103" sqref="D103"/>
    </sheetView>
  </sheetViews>
  <sheetFormatPr defaultRowHeight="14.4" x14ac:dyDescent="0.3"/>
  <cols>
    <col min="1" max="1" width="8.77734375" style="1" customWidth="1"/>
    <col min="2" max="2" width="23.21875" style="2" customWidth="1"/>
    <col min="3" max="3" width="27.33203125" style="2" customWidth="1"/>
    <col min="4" max="4" width="15.21875" style="3" customWidth="1"/>
    <col min="5" max="5" width="11.109375" style="3" customWidth="1"/>
    <col min="6" max="6" width="12.33203125" style="3" customWidth="1"/>
    <col min="7" max="7" width="11.88671875" style="3" customWidth="1"/>
  </cols>
  <sheetData>
    <row r="1" spans="1:7" x14ac:dyDescent="0.3">
      <c r="D1" s="230"/>
      <c r="E1" s="230"/>
      <c r="F1" s="230"/>
      <c r="G1" s="230"/>
    </row>
    <row r="2" spans="1:7" ht="19.8" customHeight="1" x14ac:dyDescent="0.3">
      <c r="A2" s="324" t="s">
        <v>762</v>
      </c>
      <c r="B2" s="324"/>
      <c r="C2" s="324"/>
      <c r="D2" s="324"/>
      <c r="E2" s="324"/>
      <c r="F2" s="324"/>
      <c r="G2" s="324"/>
    </row>
    <row r="3" spans="1:7" ht="19.2" customHeight="1" x14ac:dyDescent="0.3">
      <c r="A3" s="325" t="s">
        <v>0</v>
      </c>
      <c r="B3" s="325"/>
      <c r="C3" s="325"/>
      <c r="D3" s="325"/>
      <c r="E3" s="325"/>
      <c r="F3" s="325"/>
      <c r="G3" s="325"/>
    </row>
    <row r="4" spans="1:7" ht="17.399999999999999" customHeight="1" x14ac:dyDescent="0.3">
      <c r="B4" s="3" t="s">
        <v>1</v>
      </c>
      <c r="C4" s="3"/>
      <c r="D4" s="310" t="s">
        <v>551</v>
      </c>
      <c r="E4" s="310"/>
      <c r="F4" s="310" t="s">
        <v>551</v>
      </c>
      <c r="G4" s="310"/>
    </row>
    <row r="5" spans="1:7" ht="43.2" customHeight="1" x14ac:dyDescent="0.3">
      <c r="A5" s="326" t="s">
        <v>624</v>
      </c>
      <c r="B5" s="328" t="s">
        <v>2</v>
      </c>
      <c r="C5" s="328" t="s">
        <v>3</v>
      </c>
      <c r="D5" s="312" t="s">
        <v>4</v>
      </c>
      <c r="E5" s="313"/>
      <c r="F5" s="312" t="s">
        <v>5</v>
      </c>
      <c r="G5" s="313"/>
    </row>
    <row r="6" spans="1:7" ht="28.95" customHeight="1" x14ac:dyDescent="0.3">
      <c r="A6" s="327"/>
      <c r="B6" s="334"/>
      <c r="C6" s="329"/>
      <c r="D6" s="80" t="s">
        <v>6</v>
      </c>
      <c r="E6" s="80">
        <v>2</v>
      </c>
      <c r="F6" s="80" t="s">
        <v>6</v>
      </c>
      <c r="G6" s="80">
        <v>2</v>
      </c>
    </row>
    <row r="7" spans="1:7" x14ac:dyDescent="0.3">
      <c r="A7" s="4">
        <v>1</v>
      </c>
      <c r="B7" s="80">
        <v>2</v>
      </c>
      <c r="C7" s="71" t="s">
        <v>7</v>
      </c>
      <c r="D7" s="4">
        <v>3</v>
      </c>
      <c r="E7" s="80">
        <v>4</v>
      </c>
      <c r="F7" s="71" t="s">
        <v>7</v>
      </c>
      <c r="G7" s="4">
        <v>5</v>
      </c>
    </row>
    <row r="8" spans="1:7" ht="25.95" customHeight="1" x14ac:dyDescent="0.3">
      <c r="A8" s="82" t="s">
        <v>8</v>
      </c>
      <c r="B8" s="43" t="s">
        <v>9</v>
      </c>
      <c r="C8" s="78">
        <v>41</v>
      </c>
      <c r="D8" s="44">
        <v>304.39864</v>
      </c>
      <c r="E8" s="44">
        <v>210.73752000000002</v>
      </c>
      <c r="F8" s="44">
        <v>187.2</v>
      </c>
      <c r="G8" s="44">
        <v>112.32</v>
      </c>
    </row>
    <row r="9" spans="1:7" ht="28.2" customHeight="1" x14ac:dyDescent="0.3">
      <c r="A9" s="4" t="s">
        <v>11</v>
      </c>
      <c r="B9" s="45" t="s">
        <v>552</v>
      </c>
      <c r="C9" s="80" t="s">
        <v>10</v>
      </c>
      <c r="D9" s="77">
        <v>304.39864</v>
      </c>
      <c r="E9" s="77">
        <v>210.73752000000002</v>
      </c>
      <c r="F9" s="44">
        <v>187.2</v>
      </c>
      <c r="G9" s="77">
        <v>112.32</v>
      </c>
    </row>
    <row r="10" spans="1:7" ht="54.6" customHeight="1" x14ac:dyDescent="0.3">
      <c r="A10" s="4" t="s">
        <v>12</v>
      </c>
      <c r="B10" s="45" t="s">
        <v>13</v>
      </c>
      <c r="C10" s="80" t="s">
        <v>14</v>
      </c>
      <c r="D10" s="77">
        <v>304.39864</v>
      </c>
      <c r="E10" s="77">
        <v>210.73752000000002</v>
      </c>
      <c r="F10" s="44">
        <v>208.15142399999999</v>
      </c>
      <c r="G10" s="77">
        <v>124.89085439999999</v>
      </c>
    </row>
    <row r="11" spans="1:7" ht="25.95" customHeight="1" x14ac:dyDescent="0.3">
      <c r="A11" s="4" t="s">
        <v>15</v>
      </c>
      <c r="B11" s="45" t="s">
        <v>16</v>
      </c>
      <c r="C11" s="80" t="s">
        <v>17</v>
      </c>
      <c r="D11" s="77">
        <v>339.52156000000002</v>
      </c>
      <c r="E11" s="77">
        <v>234.15280000000001</v>
      </c>
      <c r="F11" s="44">
        <v>208.8</v>
      </c>
      <c r="G11" s="77">
        <v>125.28</v>
      </c>
    </row>
    <row r="12" spans="1:7" ht="25.95" customHeight="1" x14ac:dyDescent="0.3">
      <c r="A12" s="4" t="s">
        <v>18</v>
      </c>
      <c r="B12" s="45" t="s">
        <v>19</v>
      </c>
      <c r="C12" s="80" t="s">
        <v>20</v>
      </c>
      <c r="D12" s="77">
        <v>222.44516000000002</v>
      </c>
      <c r="E12" s="77">
        <v>146.34550000000002</v>
      </c>
      <c r="F12" s="44">
        <v>136.80000000000001</v>
      </c>
      <c r="G12" s="77">
        <v>82.08</v>
      </c>
    </row>
    <row r="13" spans="1:7" ht="21" customHeight="1" x14ac:dyDescent="0.3">
      <c r="A13" s="4" t="s">
        <v>21</v>
      </c>
      <c r="B13" s="45" t="s">
        <v>22</v>
      </c>
      <c r="C13" s="80" t="s">
        <v>23</v>
      </c>
      <c r="D13" s="77">
        <v>298.54482000000002</v>
      </c>
      <c r="E13" s="77">
        <v>199.02988000000002</v>
      </c>
      <c r="F13" s="44">
        <v>183.6</v>
      </c>
      <c r="G13" s="77">
        <v>110.16</v>
      </c>
    </row>
    <row r="14" spans="1:7" ht="25.95" customHeight="1" x14ac:dyDescent="0.3">
      <c r="A14" s="100" t="s">
        <v>24</v>
      </c>
      <c r="B14" s="121" t="s">
        <v>25</v>
      </c>
      <c r="C14" s="99" t="s">
        <v>26</v>
      </c>
      <c r="D14" s="67">
        <v>155.43</v>
      </c>
      <c r="E14" s="67">
        <v>117.52</v>
      </c>
      <c r="F14" s="120">
        <v>125.87073315425172</v>
      </c>
      <c r="G14" s="67">
        <v>89.923913207976199</v>
      </c>
    </row>
    <row r="15" spans="1:7" ht="38.4" customHeight="1" x14ac:dyDescent="0.3">
      <c r="A15" s="124" t="s">
        <v>27</v>
      </c>
      <c r="B15" s="45" t="s">
        <v>28</v>
      </c>
      <c r="C15" s="123" t="s">
        <v>29</v>
      </c>
      <c r="D15" s="125">
        <v>180.31</v>
      </c>
      <c r="E15" s="125">
        <v>144.25</v>
      </c>
      <c r="F15" s="125">
        <v>150.26</v>
      </c>
      <c r="G15" s="125">
        <v>107.35</v>
      </c>
    </row>
    <row r="16" spans="1:7" ht="45.6" customHeight="1" x14ac:dyDescent="0.3">
      <c r="A16" s="102" t="s">
        <v>30</v>
      </c>
      <c r="B16" s="43" t="s">
        <v>31</v>
      </c>
      <c r="C16" s="103" t="s">
        <v>32</v>
      </c>
      <c r="D16" s="44">
        <v>409.76740000000001</v>
      </c>
      <c r="E16" s="44">
        <v>275.12954000000002</v>
      </c>
      <c r="F16" s="44">
        <v>252</v>
      </c>
      <c r="G16" s="44">
        <v>151.19999999999999</v>
      </c>
    </row>
    <row r="17" spans="1:7" ht="153.6" customHeight="1" x14ac:dyDescent="0.3">
      <c r="A17" s="4" t="s">
        <v>33</v>
      </c>
      <c r="B17" s="45" t="s">
        <v>34</v>
      </c>
      <c r="C17" s="79" t="s">
        <v>35</v>
      </c>
      <c r="D17" s="77">
        <v>1147.3487200000002</v>
      </c>
      <c r="E17" s="77">
        <v>784.41188000000011</v>
      </c>
      <c r="F17" s="44">
        <v>705.6</v>
      </c>
      <c r="G17" s="77">
        <v>423.36</v>
      </c>
    </row>
    <row r="18" spans="1:7" ht="154.19999999999999" customHeight="1" x14ac:dyDescent="0.3">
      <c r="A18" s="4" t="s">
        <v>36</v>
      </c>
      <c r="B18" s="45" t="s">
        <v>37</v>
      </c>
      <c r="C18" s="79" t="s">
        <v>35</v>
      </c>
      <c r="D18" s="77">
        <v>1100.5181600000001</v>
      </c>
      <c r="E18" s="77">
        <v>749.28896000000009</v>
      </c>
      <c r="F18" s="44">
        <v>676.8</v>
      </c>
      <c r="G18" s="77">
        <v>406.08</v>
      </c>
    </row>
    <row r="19" spans="1:7" ht="85.2" customHeight="1" x14ac:dyDescent="0.3">
      <c r="A19" s="4" t="s">
        <v>38</v>
      </c>
      <c r="B19" s="45" t="s">
        <v>39</v>
      </c>
      <c r="C19" s="80" t="s">
        <v>40</v>
      </c>
      <c r="D19" s="77">
        <v>1387.36</v>
      </c>
      <c r="E19" s="77">
        <v>936.61120000000005</v>
      </c>
      <c r="F19" s="44">
        <v>828.33333333333337</v>
      </c>
      <c r="G19" s="77">
        <v>497</v>
      </c>
    </row>
    <row r="20" spans="1:7" ht="174.6" customHeight="1" x14ac:dyDescent="0.3">
      <c r="A20" s="4" t="s">
        <v>41</v>
      </c>
      <c r="B20" s="45" t="s">
        <v>42</v>
      </c>
      <c r="C20" s="79" t="s">
        <v>43</v>
      </c>
      <c r="D20" s="77">
        <v>1481.0164600000001</v>
      </c>
      <c r="E20" s="77">
        <v>1006.85704</v>
      </c>
      <c r="F20" s="44">
        <v>850.08</v>
      </c>
      <c r="G20" s="77">
        <v>510.048</v>
      </c>
    </row>
    <row r="21" spans="1:7" ht="191.4" customHeight="1" x14ac:dyDescent="0.3">
      <c r="A21" s="4" t="s">
        <v>44</v>
      </c>
      <c r="B21" s="45" t="s">
        <v>45</v>
      </c>
      <c r="C21" s="79" t="s">
        <v>46</v>
      </c>
      <c r="D21" s="77">
        <v>1387.3553400000001</v>
      </c>
      <c r="E21" s="77">
        <v>936.61120000000005</v>
      </c>
      <c r="F21" s="44">
        <v>803.43</v>
      </c>
      <c r="G21" s="77">
        <v>482.05799999999994</v>
      </c>
    </row>
    <row r="22" spans="1:7" ht="64.2" customHeight="1" x14ac:dyDescent="0.3">
      <c r="A22" s="4" t="s">
        <v>47</v>
      </c>
      <c r="B22" s="45" t="s">
        <v>48</v>
      </c>
      <c r="C22" s="80" t="s">
        <v>49</v>
      </c>
      <c r="D22" s="77">
        <v>1252.71748</v>
      </c>
      <c r="E22" s="77">
        <v>837.09626000000014</v>
      </c>
      <c r="F22" s="44">
        <v>725.46</v>
      </c>
      <c r="G22" s="77">
        <v>435.27599999999995</v>
      </c>
    </row>
    <row r="23" spans="1:7" ht="66" customHeight="1" x14ac:dyDescent="0.3">
      <c r="A23" s="4" t="s">
        <v>50</v>
      </c>
      <c r="B23" s="45" t="s">
        <v>51</v>
      </c>
      <c r="C23" s="80" t="s">
        <v>583</v>
      </c>
      <c r="D23" s="77">
        <v>1457.6011800000001</v>
      </c>
      <c r="E23" s="77">
        <v>989.29557999999997</v>
      </c>
      <c r="F23" s="44">
        <v>844.11</v>
      </c>
      <c r="G23" s="77">
        <v>506.46599999999989</v>
      </c>
    </row>
    <row r="24" spans="1:7" ht="55.8" customHeight="1" x14ac:dyDescent="0.3">
      <c r="A24" s="4" t="s">
        <v>52</v>
      </c>
      <c r="B24" s="45" t="s">
        <v>53</v>
      </c>
      <c r="C24" s="80" t="s">
        <v>54</v>
      </c>
      <c r="D24" s="77">
        <v>1270.2789399999999</v>
      </c>
      <c r="E24" s="77">
        <v>866.36536000000012</v>
      </c>
      <c r="F24" s="44">
        <v>781.2</v>
      </c>
      <c r="G24" s="77">
        <v>468.72</v>
      </c>
    </row>
    <row r="25" spans="1:7" ht="41.4" customHeight="1" x14ac:dyDescent="0.3">
      <c r="A25" s="4" t="s">
        <v>55</v>
      </c>
      <c r="B25" s="45" t="s">
        <v>56</v>
      </c>
      <c r="C25" s="80" t="s">
        <v>57</v>
      </c>
      <c r="D25" s="77">
        <v>1036.1261400000001</v>
      </c>
      <c r="E25" s="77">
        <v>702.45839999999998</v>
      </c>
      <c r="F25" s="44">
        <v>637.20000000000005</v>
      </c>
      <c r="G25" s="77">
        <v>382.32</v>
      </c>
    </row>
    <row r="26" spans="1:7" ht="25.95" customHeight="1" x14ac:dyDescent="0.3">
      <c r="A26" s="4" t="s">
        <v>58</v>
      </c>
      <c r="B26" s="45" t="s">
        <v>59</v>
      </c>
      <c r="C26" s="80" t="s">
        <v>57</v>
      </c>
      <c r="D26" s="77">
        <v>965.88030000000003</v>
      </c>
      <c r="E26" s="77">
        <v>655.62783999999999</v>
      </c>
      <c r="F26" s="44">
        <v>594</v>
      </c>
      <c r="G26" s="77">
        <v>356.4</v>
      </c>
    </row>
    <row r="27" spans="1:7" ht="97.8" customHeight="1" x14ac:dyDescent="0.3">
      <c r="A27" s="4" t="s">
        <v>60</v>
      </c>
      <c r="B27" s="45" t="s">
        <v>61</v>
      </c>
      <c r="C27" s="80" t="s">
        <v>62</v>
      </c>
      <c r="D27" s="77">
        <v>1036.1261400000001</v>
      </c>
      <c r="E27" s="77">
        <v>702.45839999999998</v>
      </c>
      <c r="F27" s="44">
        <v>637.20000000000005</v>
      </c>
      <c r="G27" s="77">
        <v>382.32</v>
      </c>
    </row>
    <row r="28" spans="1:7" ht="102" customHeight="1" x14ac:dyDescent="0.3">
      <c r="A28" s="4" t="s">
        <v>63</v>
      </c>
      <c r="B28" s="45" t="s">
        <v>64</v>
      </c>
      <c r="C28" s="80" t="s">
        <v>62</v>
      </c>
      <c r="D28" s="77">
        <v>983.44176000000004</v>
      </c>
      <c r="E28" s="77">
        <v>661.48166000000003</v>
      </c>
      <c r="F28" s="44">
        <v>604.79999999999995</v>
      </c>
      <c r="G28" s="77">
        <v>362.88</v>
      </c>
    </row>
    <row r="29" spans="1:7" ht="41.4" customHeight="1" x14ac:dyDescent="0.3">
      <c r="A29" s="124" t="s">
        <v>65</v>
      </c>
      <c r="B29" s="45" t="s">
        <v>695</v>
      </c>
      <c r="C29" s="123" t="s">
        <v>66</v>
      </c>
      <c r="D29" s="125">
        <v>368.43</v>
      </c>
      <c r="E29" s="125">
        <v>325.85000000000002</v>
      </c>
      <c r="F29" s="125">
        <v>320.49</v>
      </c>
      <c r="G29" s="125">
        <v>227.04148020679148</v>
      </c>
    </row>
    <row r="30" spans="1:7" ht="25.95" customHeight="1" x14ac:dyDescent="0.3">
      <c r="A30" s="4" t="s">
        <v>67</v>
      </c>
      <c r="B30" s="45" t="s">
        <v>68</v>
      </c>
      <c r="C30" s="80" t="s">
        <v>69</v>
      </c>
      <c r="D30" s="77">
        <v>427.32886000000002</v>
      </c>
      <c r="E30" s="77">
        <v>298.54482000000002</v>
      </c>
      <c r="F30" s="44">
        <v>262.8</v>
      </c>
      <c r="G30" s="77">
        <v>157.68</v>
      </c>
    </row>
    <row r="31" spans="1:7" ht="81.599999999999994" customHeight="1" x14ac:dyDescent="0.3">
      <c r="A31" s="4" t="s">
        <v>70</v>
      </c>
      <c r="B31" s="45" t="s">
        <v>71</v>
      </c>
      <c r="C31" s="80" t="s">
        <v>72</v>
      </c>
      <c r="D31" s="77">
        <v>796.11952000000008</v>
      </c>
      <c r="E31" s="77">
        <v>526.84379999999999</v>
      </c>
      <c r="F31" s="44">
        <v>489.6</v>
      </c>
      <c r="G31" s="77">
        <v>293.76</v>
      </c>
    </row>
    <row r="32" spans="1:7" ht="71.400000000000006" customHeight="1" x14ac:dyDescent="0.3">
      <c r="A32" s="4" t="s">
        <v>73</v>
      </c>
      <c r="B32" s="45" t="s">
        <v>74</v>
      </c>
      <c r="C32" s="80" t="s">
        <v>72</v>
      </c>
      <c r="D32" s="77">
        <v>725.87368000000004</v>
      </c>
      <c r="E32" s="77">
        <v>491.72088000000002</v>
      </c>
      <c r="F32" s="44">
        <v>446.4</v>
      </c>
      <c r="G32" s="77">
        <v>267.83999999999997</v>
      </c>
    </row>
    <row r="33" spans="1:7" ht="58.2" customHeight="1" x14ac:dyDescent="0.3">
      <c r="A33" s="4" t="s">
        <v>716</v>
      </c>
      <c r="B33" s="330" t="s">
        <v>75</v>
      </c>
      <c r="C33" s="331"/>
      <c r="D33" s="77">
        <v>0</v>
      </c>
      <c r="E33" s="77">
        <v>0</v>
      </c>
      <c r="F33" s="77"/>
      <c r="G33" s="77"/>
    </row>
    <row r="34" spans="1:7" ht="27" customHeight="1" x14ac:dyDescent="0.3">
      <c r="A34" s="4" t="s">
        <v>76</v>
      </c>
      <c r="B34" s="45" t="s">
        <v>77</v>
      </c>
      <c r="C34" s="328" t="s">
        <v>78</v>
      </c>
      <c r="D34" s="77">
        <v>561.96672000000001</v>
      </c>
      <c r="E34" s="77">
        <v>380.49830000000003</v>
      </c>
      <c r="F34" s="44">
        <v>322.56</v>
      </c>
      <c r="G34" s="77">
        <v>193.536</v>
      </c>
    </row>
    <row r="35" spans="1:7" ht="25.95" customHeight="1" x14ac:dyDescent="0.3">
      <c r="A35" s="4" t="s">
        <v>79</v>
      </c>
      <c r="B35" s="45" t="s">
        <v>80</v>
      </c>
      <c r="C35" s="332"/>
      <c r="D35" s="77">
        <v>614.65110000000004</v>
      </c>
      <c r="E35" s="77">
        <v>415.62121999999999</v>
      </c>
      <c r="F35" s="44">
        <v>352.8</v>
      </c>
      <c r="G35" s="77">
        <v>211.68</v>
      </c>
    </row>
    <row r="36" spans="1:7" ht="25.95" customHeight="1" x14ac:dyDescent="0.3">
      <c r="A36" s="4" t="s">
        <v>81</v>
      </c>
      <c r="B36" s="45" t="s">
        <v>82</v>
      </c>
      <c r="C36" s="332"/>
      <c r="D36" s="77">
        <v>538.55143999999996</v>
      </c>
      <c r="E36" s="77">
        <v>368.79066</v>
      </c>
      <c r="F36" s="44">
        <v>309.12</v>
      </c>
      <c r="G36" s="77">
        <v>185.47200000000001</v>
      </c>
    </row>
    <row r="37" spans="1:7" ht="38.4" customHeight="1" x14ac:dyDescent="0.3">
      <c r="A37" s="4" t="s">
        <v>83</v>
      </c>
      <c r="B37" s="45" t="s">
        <v>84</v>
      </c>
      <c r="C37" s="332"/>
      <c r="D37" s="77">
        <v>491.72088000000002</v>
      </c>
      <c r="E37" s="77">
        <v>339.52156000000002</v>
      </c>
      <c r="F37" s="44">
        <v>282.24</v>
      </c>
      <c r="G37" s="77">
        <v>169.34399999999999</v>
      </c>
    </row>
    <row r="38" spans="1:7" ht="33.6" customHeight="1" x14ac:dyDescent="0.3">
      <c r="A38" s="4" t="s">
        <v>85</v>
      </c>
      <c r="B38" s="45" t="s">
        <v>86</v>
      </c>
      <c r="C38" s="332"/>
      <c r="D38" s="77">
        <v>509.28233999999998</v>
      </c>
      <c r="E38" s="77">
        <v>345.37538000000006</v>
      </c>
      <c r="F38" s="44">
        <v>292.32</v>
      </c>
      <c r="G38" s="77">
        <v>175.392</v>
      </c>
    </row>
    <row r="39" spans="1:7" ht="31.2" customHeight="1" x14ac:dyDescent="0.3">
      <c r="A39" s="4" t="s">
        <v>87</v>
      </c>
      <c r="B39" s="45" t="s">
        <v>88</v>
      </c>
      <c r="C39" s="332"/>
      <c r="D39" s="77">
        <v>544.40526000000011</v>
      </c>
      <c r="E39" s="77">
        <v>374.64448000000004</v>
      </c>
      <c r="F39" s="44">
        <v>312.48</v>
      </c>
      <c r="G39" s="77">
        <v>187.488</v>
      </c>
    </row>
    <row r="40" spans="1:7" ht="43.2" customHeight="1" x14ac:dyDescent="0.3">
      <c r="A40" s="4" t="s">
        <v>89</v>
      </c>
      <c r="B40" s="45" t="s">
        <v>90</v>
      </c>
      <c r="C40" s="333"/>
      <c r="D40" s="77">
        <v>468.30560000000003</v>
      </c>
      <c r="E40" s="77">
        <v>310.25245999999999</v>
      </c>
      <c r="F40" s="44">
        <v>268.8</v>
      </c>
      <c r="G40" s="77">
        <v>161.28</v>
      </c>
    </row>
    <row r="41" spans="1:7" ht="25.95" customHeight="1" x14ac:dyDescent="0.3">
      <c r="A41" s="4" t="s">
        <v>91</v>
      </c>
      <c r="B41" s="45" t="s">
        <v>92</v>
      </c>
      <c r="C41" s="80" t="s">
        <v>93</v>
      </c>
      <c r="D41" s="77">
        <v>655.63</v>
      </c>
      <c r="E41" s="77">
        <v>491.72088000000002</v>
      </c>
      <c r="F41" s="44">
        <v>398.54350440538599</v>
      </c>
      <c r="G41" s="77">
        <v>195.21658983314938</v>
      </c>
    </row>
    <row r="42" spans="1:7" ht="25.95" customHeight="1" x14ac:dyDescent="0.3">
      <c r="A42" s="4" t="s">
        <v>94</v>
      </c>
      <c r="B42" s="45" t="s">
        <v>95</v>
      </c>
      <c r="C42" s="80" t="s">
        <v>96</v>
      </c>
      <c r="D42" s="77">
        <v>725.87368000000004</v>
      </c>
      <c r="E42" s="77">
        <v>491.72088000000002</v>
      </c>
      <c r="F42" s="44">
        <v>446.4</v>
      </c>
      <c r="G42" s="77">
        <v>267.83999999999997</v>
      </c>
    </row>
    <row r="43" spans="1:7" ht="25.95" customHeight="1" x14ac:dyDescent="0.3">
      <c r="A43" s="4" t="s">
        <v>97</v>
      </c>
      <c r="B43" s="45" t="s">
        <v>98</v>
      </c>
      <c r="C43" s="80" t="s">
        <v>99</v>
      </c>
      <c r="D43" s="77">
        <v>848.8039</v>
      </c>
      <c r="E43" s="77">
        <v>579.52818000000002</v>
      </c>
      <c r="F43" s="44">
        <v>522</v>
      </c>
      <c r="G43" s="77">
        <v>313.2</v>
      </c>
    </row>
    <row r="44" spans="1:7" ht="51.6" customHeight="1" x14ac:dyDescent="0.3">
      <c r="A44" s="4" t="s">
        <v>100</v>
      </c>
      <c r="B44" s="45" t="s">
        <v>101</v>
      </c>
      <c r="C44" s="80" t="s">
        <v>102</v>
      </c>
      <c r="D44" s="77">
        <v>848.8039</v>
      </c>
      <c r="E44" s="77">
        <v>579.52818000000002</v>
      </c>
      <c r="F44" s="44">
        <v>435</v>
      </c>
      <c r="G44" s="77">
        <v>261</v>
      </c>
    </row>
    <row r="45" spans="1:7" ht="25.95" customHeight="1" x14ac:dyDescent="0.3">
      <c r="A45" s="4" t="s">
        <v>103</v>
      </c>
      <c r="B45" s="45" t="s">
        <v>104</v>
      </c>
      <c r="C45" s="80">
        <v>693</v>
      </c>
      <c r="D45" s="77">
        <v>1644.92</v>
      </c>
      <c r="E45" s="77">
        <v>924.90356000000008</v>
      </c>
      <c r="F45" s="44">
        <v>1012.8</v>
      </c>
      <c r="G45" s="77">
        <v>607.67999999999995</v>
      </c>
    </row>
    <row r="46" spans="1:7" ht="25.95" customHeight="1" x14ac:dyDescent="0.3">
      <c r="A46" s="4" t="s">
        <v>105</v>
      </c>
      <c r="B46" s="45" t="s">
        <v>106</v>
      </c>
      <c r="C46" s="80">
        <v>542</v>
      </c>
      <c r="D46" s="77">
        <v>1609.8</v>
      </c>
      <c r="E46" s="77">
        <v>907.34210000000007</v>
      </c>
      <c r="F46" s="44">
        <v>988.8</v>
      </c>
      <c r="G46" s="77">
        <v>593.28</v>
      </c>
    </row>
    <row r="47" spans="1:7" ht="40.5" customHeight="1" x14ac:dyDescent="0.3">
      <c r="A47" s="4" t="s">
        <v>107</v>
      </c>
      <c r="B47" s="45" t="s">
        <v>108</v>
      </c>
      <c r="C47" s="80">
        <v>693</v>
      </c>
      <c r="D47" s="77">
        <v>1229.3022000000001</v>
      </c>
      <c r="E47" s="77">
        <v>848.8</v>
      </c>
      <c r="F47" s="44">
        <v>756</v>
      </c>
      <c r="G47" s="77">
        <v>453.6</v>
      </c>
    </row>
    <row r="48" spans="1:7" ht="45.6" customHeight="1" x14ac:dyDescent="0.3">
      <c r="A48" s="4" t="s">
        <v>109</v>
      </c>
      <c r="B48" s="45" t="s">
        <v>110</v>
      </c>
      <c r="C48" s="80">
        <v>574</v>
      </c>
      <c r="D48" s="77">
        <v>772.70424000000003</v>
      </c>
      <c r="E48" s="77">
        <v>433.18268000000006</v>
      </c>
      <c r="F48" s="77">
        <v>475.2</v>
      </c>
      <c r="G48" s="77">
        <v>285.12</v>
      </c>
    </row>
    <row r="49" spans="1:7" ht="20.399999999999999" customHeight="1" x14ac:dyDescent="0.3">
      <c r="B49" s="2" t="s">
        <v>119</v>
      </c>
      <c r="D49" s="149"/>
      <c r="E49" s="149"/>
      <c r="F49" s="149"/>
      <c r="G49" s="149"/>
    </row>
    <row r="50" spans="1:7" ht="30.6" customHeight="1" x14ac:dyDescent="0.3">
      <c r="A50" s="148" t="s">
        <v>120</v>
      </c>
      <c r="B50" s="343" t="s">
        <v>717</v>
      </c>
      <c r="C50" s="343"/>
      <c r="D50" s="343"/>
      <c r="E50" s="343"/>
      <c r="F50" s="343"/>
      <c r="G50" s="343"/>
    </row>
    <row r="51" spans="1:7" ht="30.6" customHeight="1" x14ac:dyDescent="0.3">
      <c r="A51" s="158" t="s">
        <v>121</v>
      </c>
      <c r="B51" s="343" t="s">
        <v>694</v>
      </c>
      <c r="C51" s="343"/>
      <c r="D51" s="343"/>
      <c r="E51" s="343"/>
      <c r="F51" s="343"/>
      <c r="G51" s="343"/>
    </row>
    <row r="52" spans="1:7" ht="42" customHeight="1" x14ac:dyDescent="0.3">
      <c r="A52" s="336" t="s">
        <v>597</v>
      </c>
      <c r="B52" s="336"/>
      <c r="C52" s="336"/>
      <c r="D52" s="336"/>
      <c r="E52" s="336"/>
      <c r="F52" s="336"/>
      <c r="G52" s="336"/>
    </row>
    <row r="53" spans="1:7" ht="25.95" customHeight="1" x14ac:dyDescent="0.3">
      <c r="A53" s="337" t="s">
        <v>624</v>
      </c>
      <c r="B53" s="339" t="s">
        <v>111</v>
      </c>
      <c r="C53" s="340"/>
      <c r="D53" s="356" t="s">
        <v>718</v>
      </c>
      <c r="E53" s="357"/>
      <c r="F53" s="339" t="s">
        <v>112</v>
      </c>
      <c r="G53" s="340"/>
    </row>
    <row r="54" spans="1:7" ht="40.799999999999997" customHeight="1" x14ac:dyDescent="0.3">
      <c r="A54" s="338"/>
      <c r="B54" s="341"/>
      <c r="C54" s="342"/>
      <c r="D54" s="237" t="s">
        <v>793</v>
      </c>
      <c r="E54" s="237" t="s">
        <v>195</v>
      </c>
      <c r="F54" s="341"/>
      <c r="G54" s="342"/>
    </row>
    <row r="55" spans="1:7" ht="35.4" customHeight="1" x14ac:dyDescent="0.3">
      <c r="A55" s="46" t="s">
        <v>124</v>
      </c>
      <c r="B55" s="314" t="s">
        <v>113</v>
      </c>
      <c r="C55" s="335"/>
      <c r="D55" s="81">
        <f>2*58.5382</f>
        <v>117.07640000000001</v>
      </c>
      <c r="E55" s="81">
        <v>65</v>
      </c>
      <c r="F55" s="312" t="s">
        <v>581</v>
      </c>
      <c r="G55" s="313"/>
    </row>
    <row r="56" spans="1:7" ht="25.95" customHeight="1" x14ac:dyDescent="0.3">
      <c r="A56" s="46" t="s">
        <v>126</v>
      </c>
      <c r="B56" s="314" t="s">
        <v>114</v>
      </c>
      <c r="C56" s="335"/>
      <c r="D56" s="81">
        <f>4*58.5382</f>
        <v>234.15280000000001</v>
      </c>
      <c r="E56" s="81">
        <v>140</v>
      </c>
      <c r="F56" s="312" t="s">
        <v>115</v>
      </c>
      <c r="G56" s="313"/>
    </row>
    <row r="57" spans="1:7" ht="25.95" customHeight="1" x14ac:dyDescent="0.3">
      <c r="A57" s="46" t="s">
        <v>128</v>
      </c>
      <c r="B57" s="314" t="s">
        <v>116</v>
      </c>
      <c r="C57" s="335"/>
      <c r="D57" s="81">
        <f>2*58.5382</f>
        <v>117.07640000000001</v>
      </c>
      <c r="E57" s="81">
        <v>65</v>
      </c>
      <c r="F57" s="312" t="s">
        <v>582</v>
      </c>
      <c r="G57" s="313"/>
    </row>
    <row r="58" spans="1:7" ht="24.6" customHeight="1" x14ac:dyDescent="0.3">
      <c r="A58" s="46" t="s">
        <v>598</v>
      </c>
      <c r="B58" s="314" t="s">
        <v>117</v>
      </c>
      <c r="C58" s="335"/>
      <c r="D58" s="81">
        <f>3*58.5382</f>
        <v>175.6146</v>
      </c>
      <c r="E58" s="81">
        <v>100</v>
      </c>
      <c r="F58" s="350" t="s">
        <v>118</v>
      </c>
      <c r="G58" s="351"/>
    </row>
    <row r="59" spans="1:7" ht="18.600000000000001" customHeight="1" x14ac:dyDescent="0.3">
      <c r="B59" s="2" t="s">
        <v>119</v>
      </c>
    </row>
    <row r="60" spans="1:7" ht="41.25" customHeight="1" x14ac:dyDescent="0.3">
      <c r="A60" s="34" t="s">
        <v>120</v>
      </c>
      <c r="B60" s="343" t="s">
        <v>584</v>
      </c>
      <c r="C60" s="343"/>
      <c r="D60" s="343"/>
      <c r="E60" s="343"/>
      <c r="F60" s="343"/>
      <c r="G60" s="343"/>
    </row>
    <row r="61" spans="1:7" ht="38.25" customHeight="1" x14ac:dyDescent="0.3">
      <c r="A61" s="34" t="s">
        <v>121</v>
      </c>
      <c r="B61" s="343" t="s">
        <v>122</v>
      </c>
      <c r="C61" s="355"/>
      <c r="D61" s="355"/>
      <c r="E61" s="355"/>
      <c r="F61" s="355"/>
      <c r="G61" s="355"/>
    </row>
    <row r="62" spans="1:7" ht="37.200000000000003" customHeight="1" x14ac:dyDescent="0.3">
      <c r="A62" s="311" t="s">
        <v>599</v>
      </c>
      <c r="B62" s="311"/>
      <c r="C62" s="311"/>
      <c r="D62" s="311"/>
      <c r="E62" s="311"/>
      <c r="F62" s="311"/>
      <c r="G62" s="11"/>
    </row>
    <row r="63" spans="1:7" ht="16.95" customHeight="1" x14ac:dyDescent="0.3">
      <c r="B63" s="12"/>
      <c r="C63" s="352" t="s">
        <v>553</v>
      </c>
      <c r="D63" s="352"/>
      <c r="E63" s="310" t="s">
        <v>553</v>
      </c>
      <c r="F63" s="310"/>
    </row>
    <row r="64" spans="1:7" ht="34.799999999999997" customHeight="1" x14ac:dyDescent="0.3">
      <c r="A64" s="353" t="s">
        <v>624</v>
      </c>
      <c r="B64" s="328" t="s">
        <v>123</v>
      </c>
      <c r="C64" s="312" t="s">
        <v>4</v>
      </c>
      <c r="D64" s="313"/>
      <c r="E64" s="312" t="s">
        <v>5</v>
      </c>
      <c r="F64" s="313"/>
      <c r="G64" s="8"/>
    </row>
    <row r="65" spans="1:7" ht="16.95" customHeight="1" x14ac:dyDescent="0.3">
      <c r="A65" s="354"/>
      <c r="B65" s="333"/>
      <c r="C65" s="80" t="s">
        <v>6</v>
      </c>
      <c r="D65" s="80">
        <v>2</v>
      </c>
      <c r="E65" s="225" t="s">
        <v>6</v>
      </c>
      <c r="F65" s="225">
        <v>2</v>
      </c>
      <c r="G65" s="2"/>
    </row>
    <row r="66" spans="1:7" ht="55.95" customHeight="1" x14ac:dyDescent="0.3">
      <c r="A66" s="47" t="s">
        <v>134</v>
      </c>
      <c r="B66" s="45" t="s">
        <v>125</v>
      </c>
      <c r="C66" s="77">
        <v>816.27</v>
      </c>
      <c r="D66" s="77">
        <v>381.62</v>
      </c>
      <c r="E66" s="227">
        <v>785.57380923412245</v>
      </c>
      <c r="F66" s="226">
        <v>341.43319764358768</v>
      </c>
      <c r="G66" s="2"/>
    </row>
    <row r="67" spans="1:7" ht="24" customHeight="1" x14ac:dyDescent="0.3">
      <c r="A67" s="47" t="s">
        <v>136</v>
      </c>
      <c r="B67" s="45" t="s">
        <v>127</v>
      </c>
      <c r="C67" s="77">
        <f>10.9*58.5382</f>
        <v>638.06638000000009</v>
      </c>
      <c r="D67" s="77">
        <v>380.5</v>
      </c>
      <c r="E67" s="224">
        <v>369.58</v>
      </c>
      <c r="F67" s="225">
        <v>221.34</v>
      </c>
      <c r="G67" s="2"/>
    </row>
    <row r="68" spans="1:7" ht="49.2" customHeight="1" x14ac:dyDescent="0.3">
      <c r="A68" s="47" t="s">
        <v>138</v>
      </c>
      <c r="B68" s="45" t="s">
        <v>129</v>
      </c>
      <c r="C68" s="77">
        <f>4*58.5382</f>
        <v>234.15280000000001</v>
      </c>
      <c r="D68" s="77">
        <v>134.63999999999999</v>
      </c>
      <c r="E68" s="227">
        <v>136</v>
      </c>
      <c r="F68" s="226">
        <v>78.2</v>
      </c>
      <c r="G68" s="2"/>
    </row>
    <row r="69" spans="1:7" ht="28.95" customHeight="1" x14ac:dyDescent="0.3">
      <c r="A69" s="311" t="s">
        <v>600</v>
      </c>
      <c r="B69" s="311"/>
      <c r="C69" s="311"/>
      <c r="D69" s="311"/>
      <c r="E69" s="311"/>
      <c r="F69" s="311"/>
      <c r="G69" s="311"/>
    </row>
    <row r="70" spans="1:7" ht="16.95" customHeight="1" x14ac:dyDescent="0.3">
      <c r="B70" s="3"/>
      <c r="C70" s="3"/>
      <c r="D70" s="310" t="s">
        <v>554</v>
      </c>
      <c r="E70" s="310"/>
      <c r="F70" s="310" t="s">
        <v>554</v>
      </c>
      <c r="G70" s="310"/>
    </row>
    <row r="71" spans="1:7" ht="25.2" customHeight="1" x14ac:dyDescent="0.3">
      <c r="A71" s="326" t="s">
        <v>624</v>
      </c>
      <c r="B71" s="328" t="s">
        <v>130</v>
      </c>
      <c r="C71" s="347" t="s">
        <v>131</v>
      </c>
      <c r="D71" s="312" t="s">
        <v>132</v>
      </c>
      <c r="E71" s="313"/>
      <c r="F71" s="344" t="s">
        <v>133</v>
      </c>
      <c r="G71" s="345"/>
    </row>
    <row r="72" spans="1:7" ht="13.95" customHeight="1" x14ac:dyDescent="0.3">
      <c r="A72" s="327"/>
      <c r="B72" s="333"/>
      <c r="C72" s="348"/>
      <c r="D72" s="80">
        <v>1</v>
      </c>
      <c r="E72" s="80">
        <v>2</v>
      </c>
      <c r="F72" s="72">
        <v>1</v>
      </c>
      <c r="G72" s="80">
        <v>2</v>
      </c>
    </row>
    <row r="73" spans="1:7" ht="25.95" customHeight="1" x14ac:dyDescent="0.3">
      <c r="A73" s="46" t="s">
        <v>152</v>
      </c>
      <c r="B73" s="45" t="s">
        <v>135</v>
      </c>
      <c r="C73" s="49">
        <v>3</v>
      </c>
      <c r="D73" s="77">
        <f>24.5*58.5382</f>
        <v>1434.1859000000002</v>
      </c>
      <c r="E73" s="77">
        <v>889.78064000000006</v>
      </c>
      <c r="F73" s="81">
        <v>789.96330584055727</v>
      </c>
      <c r="G73" s="77">
        <v>527.41549835268313</v>
      </c>
    </row>
    <row r="74" spans="1:7" ht="25.95" customHeight="1" x14ac:dyDescent="0.3">
      <c r="A74" s="46" t="s">
        <v>155</v>
      </c>
      <c r="B74" s="45" t="s">
        <v>137</v>
      </c>
      <c r="C74" s="49">
        <v>5</v>
      </c>
      <c r="D74" s="77">
        <f>58.5382*40.8</f>
        <v>2388.3585600000001</v>
      </c>
      <c r="E74" s="77">
        <v>1557.1161200000001</v>
      </c>
      <c r="F74" s="81">
        <v>1286.3655097342621</v>
      </c>
      <c r="G74" s="77">
        <v>558.60004844246646</v>
      </c>
    </row>
    <row r="75" spans="1:7" ht="25.95" customHeight="1" x14ac:dyDescent="0.3">
      <c r="A75" s="46" t="s">
        <v>601</v>
      </c>
      <c r="B75" s="45" t="s">
        <v>139</v>
      </c>
      <c r="C75" s="49">
        <v>12</v>
      </c>
      <c r="D75" s="77">
        <f>78.6*58.5382</f>
        <v>4601.1025200000004</v>
      </c>
      <c r="E75" s="77">
        <v>2546.4117000000001</v>
      </c>
      <c r="F75" s="81">
        <v>1607.3789324638801</v>
      </c>
      <c r="G75" s="77">
        <v>914.09662772368415</v>
      </c>
    </row>
    <row r="76" spans="1:7" ht="25.95" customHeight="1" x14ac:dyDescent="0.3">
      <c r="A76" s="46" t="s">
        <v>602</v>
      </c>
      <c r="B76" s="45" t="s">
        <v>140</v>
      </c>
      <c r="C76" s="49">
        <v>24</v>
      </c>
      <c r="D76" s="77">
        <f>165.7*58.5382</f>
        <v>9699.7797399999999</v>
      </c>
      <c r="E76" s="77">
        <v>3588.3916600000002</v>
      </c>
      <c r="F76" s="81">
        <v>3184.949964963158</v>
      </c>
      <c r="G76" s="77">
        <v>2078.6658457700723</v>
      </c>
    </row>
    <row r="77" spans="1:7" ht="25.95" customHeight="1" x14ac:dyDescent="0.3">
      <c r="A77" s="46" t="s">
        <v>603</v>
      </c>
      <c r="B77" s="45" t="s">
        <v>141</v>
      </c>
      <c r="C77" s="49">
        <v>31.9</v>
      </c>
      <c r="D77" s="77">
        <f>174.7*58.5382</f>
        <v>10226.623540000001</v>
      </c>
      <c r="E77" s="77">
        <v>6292.8565000000008</v>
      </c>
      <c r="F77" s="50">
        <v>8994.5473005774493</v>
      </c>
      <c r="G77" s="51">
        <v>5564.9027003979627</v>
      </c>
    </row>
    <row r="78" spans="1:7" ht="25.95" customHeight="1" x14ac:dyDescent="0.3">
      <c r="A78" s="46" t="s">
        <v>604</v>
      </c>
      <c r="B78" s="45" t="s">
        <v>142</v>
      </c>
      <c r="C78" s="49">
        <v>32</v>
      </c>
      <c r="D78" s="77">
        <f>191.3*58.5382</f>
        <v>11198.357660000001</v>
      </c>
      <c r="E78" s="77">
        <v>6731.893</v>
      </c>
      <c r="F78" s="50">
        <v>9856.8625152582554</v>
      </c>
      <c r="G78" s="51">
        <v>5956.9526115216458</v>
      </c>
    </row>
    <row r="79" spans="1:7" ht="25.95" customHeight="1" x14ac:dyDescent="0.3">
      <c r="A79" s="46" t="s">
        <v>605</v>
      </c>
      <c r="B79" s="45" t="s">
        <v>143</v>
      </c>
      <c r="C79" s="49">
        <v>35</v>
      </c>
      <c r="D79" s="77">
        <f>205.5*58.5382</f>
        <v>12029.600100000001</v>
      </c>
      <c r="E79" s="77">
        <v>7077.2683800000004</v>
      </c>
      <c r="F79" s="50">
        <v>10588.791594272498</v>
      </c>
      <c r="G79" s="51">
        <v>6279.3363780553918</v>
      </c>
    </row>
    <row r="80" spans="1:7" ht="18.600000000000001" customHeight="1" x14ac:dyDescent="0.3">
      <c r="B80" s="35" t="s">
        <v>144</v>
      </c>
    </row>
    <row r="81" spans="1:7" ht="25.8" customHeight="1" x14ac:dyDescent="0.3">
      <c r="A81" s="34" t="s">
        <v>120</v>
      </c>
      <c r="B81" s="298" t="s">
        <v>145</v>
      </c>
      <c r="C81" s="298"/>
      <c r="D81" s="298"/>
      <c r="E81" s="298"/>
      <c r="F81" s="298"/>
      <c r="G81" s="298"/>
    </row>
    <row r="82" spans="1:7" ht="30" customHeight="1" x14ac:dyDescent="0.3">
      <c r="A82" s="34" t="s">
        <v>121</v>
      </c>
      <c r="B82" s="298" t="s">
        <v>146</v>
      </c>
      <c r="C82" s="298"/>
      <c r="D82" s="298"/>
      <c r="E82" s="298"/>
      <c r="F82" s="298"/>
      <c r="G82" s="298"/>
    </row>
    <row r="83" spans="1:7" ht="40.950000000000003" customHeight="1" x14ac:dyDescent="0.3">
      <c r="A83" s="34" t="s">
        <v>147</v>
      </c>
      <c r="B83" s="298" t="s">
        <v>555</v>
      </c>
      <c r="C83" s="298"/>
      <c r="D83" s="298"/>
      <c r="E83" s="298"/>
      <c r="F83" s="298"/>
      <c r="G83" s="298"/>
    </row>
    <row r="84" spans="1:7" ht="82.2" customHeight="1" x14ac:dyDescent="0.3">
      <c r="A84" s="34" t="s">
        <v>148</v>
      </c>
      <c r="B84" s="298" t="s">
        <v>149</v>
      </c>
      <c r="C84" s="298"/>
      <c r="D84" s="298"/>
      <c r="E84" s="298"/>
      <c r="F84" s="298"/>
      <c r="G84" s="298"/>
    </row>
    <row r="85" spans="1:7" ht="18.600000000000001" customHeight="1" x14ac:dyDescent="0.3">
      <c r="A85" s="34"/>
      <c r="B85" s="349"/>
      <c r="C85" s="349"/>
      <c r="D85" s="349"/>
      <c r="E85" s="349"/>
      <c r="F85" s="349"/>
      <c r="G85" s="349"/>
    </row>
    <row r="86" spans="1:7" ht="34.200000000000003" customHeight="1" x14ac:dyDescent="0.3">
      <c r="A86" s="346" t="s">
        <v>606</v>
      </c>
      <c r="B86" s="346"/>
      <c r="C86" s="346"/>
      <c r="D86" s="346"/>
      <c r="E86" s="346"/>
      <c r="F86" s="346"/>
      <c r="G86" s="11"/>
    </row>
    <row r="87" spans="1:7" ht="27.6" customHeight="1" x14ac:dyDescent="0.3">
      <c r="A87" s="259" t="s">
        <v>624</v>
      </c>
      <c r="B87" s="76" t="s">
        <v>150</v>
      </c>
      <c r="C87" s="76" t="s">
        <v>151</v>
      </c>
      <c r="D87" s="344" t="s">
        <v>268</v>
      </c>
      <c r="E87" s="345"/>
      <c r="F87" s="5"/>
      <c r="G87" s="10"/>
    </row>
    <row r="88" spans="1:7" ht="45" customHeight="1" x14ac:dyDescent="0.3">
      <c r="A88" s="52" t="s">
        <v>161</v>
      </c>
      <c r="B88" s="76" t="s">
        <v>153</v>
      </c>
      <c r="C88" s="80" t="s">
        <v>154</v>
      </c>
      <c r="D88" s="316">
        <v>1864.41</v>
      </c>
      <c r="E88" s="317"/>
      <c r="F88" s="89"/>
      <c r="G88" s="10"/>
    </row>
    <row r="89" spans="1:7" ht="43.8" customHeight="1" x14ac:dyDescent="0.3">
      <c r="A89" s="52" t="s">
        <v>163</v>
      </c>
      <c r="B89" s="76" t="s">
        <v>156</v>
      </c>
      <c r="C89" s="78" t="s">
        <v>154</v>
      </c>
      <c r="D89" s="318">
        <v>2454.4699999999998</v>
      </c>
      <c r="E89" s="319"/>
      <c r="F89" s="89" t="s">
        <v>1</v>
      </c>
      <c r="G89" s="10"/>
    </row>
    <row r="90" spans="1:7" ht="18.600000000000001" customHeight="1" x14ac:dyDescent="0.3">
      <c r="B90" s="9" t="s">
        <v>144</v>
      </c>
    </row>
    <row r="91" spans="1:7" ht="84" customHeight="1" x14ac:dyDescent="0.3">
      <c r="A91" s="34" t="s">
        <v>120</v>
      </c>
      <c r="B91" s="298" t="s">
        <v>157</v>
      </c>
      <c r="C91" s="298"/>
      <c r="D91" s="298"/>
      <c r="E91" s="298"/>
      <c r="F91" s="298"/>
      <c r="G91" s="11"/>
    </row>
    <row r="92" spans="1:7" ht="25.95" customHeight="1" x14ac:dyDescent="0.3">
      <c r="A92" s="311" t="s">
        <v>810</v>
      </c>
      <c r="B92" s="311"/>
      <c r="C92" s="311"/>
      <c r="D92" s="311"/>
      <c r="E92" s="311"/>
      <c r="F92" s="311"/>
      <c r="G92" s="11"/>
    </row>
    <row r="93" spans="1:7" ht="28.2" customHeight="1" x14ac:dyDescent="0.3">
      <c r="A93" s="70" t="s">
        <v>624</v>
      </c>
      <c r="B93" s="312" t="s">
        <v>158</v>
      </c>
      <c r="C93" s="313"/>
      <c r="D93" s="80" t="s">
        <v>151</v>
      </c>
      <c r="E93" s="80" t="s">
        <v>159</v>
      </c>
      <c r="F93" s="80" t="s">
        <v>160</v>
      </c>
      <c r="G93" s="11"/>
    </row>
    <row r="94" spans="1:7" ht="57" customHeight="1" x14ac:dyDescent="0.3">
      <c r="A94" s="46" t="s">
        <v>608</v>
      </c>
      <c r="B94" s="314" t="s">
        <v>162</v>
      </c>
      <c r="C94" s="315"/>
      <c r="D94" s="80" t="s">
        <v>721</v>
      </c>
      <c r="E94" s="77">
        <f>2.5*58.5382</f>
        <v>146.34550000000002</v>
      </c>
      <c r="F94" s="76" t="s">
        <v>364</v>
      </c>
      <c r="G94" s="11"/>
    </row>
    <row r="95" spans="1:7" ht="55.8" customHeight="1" x14ac:dyDescent="0.3">
      <c r="A95" s="46" t="s">
        <v>609</v>
      </c>
      <c r="B95" s="314" t="s">
        <v>164</v>
      </c>
      <c r="C95" s="315"/>
      <c r="D95" s="80" t="s">
        <v>721</v>
      </c>
      <c r="E95" s="77">
        <v>139.25749999999999</v>
      </c>
      <c r="F95" s="76" t="s">
        <v>364</v>
      </c>
      <c r="G95" s="11"/>
    </row>
    <row r="96" spans="1:7" ht="31.2" customHeight="1" x14ac:dyDescent="0.3">
      <c r="A96" s="46" t="s">
        <v>610</v>
      </c>
      <c r="B96" s="314" t="s">
        <v>165</v>
      </c>
      <c r="C96" s="315"/>
      <c r="D96" s="80" t="s">
        <v>721</v>
      </c>
      <c r="E96" s="77">
        <v>130</v>
      </c>
      <c r="F96" s="76" t="s">
        <v>364</v>
      </c>
      <c r="G96" s="11"/>
    </row>
    <row r="97" spans="1:7" ht="38.4" customHeight="1" x14ac:dyDescent="0.3">
      <c r="A97" s="46" t="s">
        <v>611</v>
      </c>
      <c r="B97" s="314" t="s">
        <v>166</v>
      </c>
      <c r="C97" s="315"/>
      <c r="D97" s="80" t="s">
        <v>722</v>
      </c>
      <c r="E97" s="77">
        <v>301.99744087006633</v>
      </c>
      <c r="F97" s="76" t="s">
        <v>364</v>
      </c>
      <c r="G97" s="11"/>
    </row>
    <row r="98" spans="1:7" ht="43.8" customHeight="1" x14ac:dyDescent="0.3">
      <c r="A98" s="46" t="s">
        <v>612</v>
      </c>
      <c r="B98" s="320" t="s">
        <v>556</v>
      </c>
      <c r="C98" s="321"/>
      <c r="D98" s="80" t="s">
        <v>543</v>
      </c>
      <c r="E98" s="77">
        <v>0.47058510070401843</v>
      </c>
      <c r="F98" s="76" t="s">
        <v>364</v>
      </c>
      <c r="G98" s="11"/>
    </row>
    <row r="99" spans="1:7" ht="43.8" customHeight="1" x14ac:dyDescent="0.3">
      <c r="A99" s="46" t="s">
        <v>613</v>
      </c>
      <c r="B99" s="320" t="s">
        <v>557</v>
      </c>
      <c r="C99" s="321"/>
      <c r="D99" s="80" t="s">
        <v>543</v>
      </c>
      <c r="E99" s="77">
        <v>0.64959343727527297</v>
      </c>
      <c r="F99" s="258" t="s">
        <v>364</v>
      </c>
      <c r="G99" s="11"/>
    </row>
    <row r="100" spans="1:7" ht="31.2" customHeight="1" x14ac:dyDescent="0.3">
      <c r="A100" s="46" t="s">
        <v>614</v>
      </c>
      <c r="B100" s="314" t="s">
        <v>167</v>
      </c>
      <c r="C100" s="315"/>
      <c r="D100" s="80" t="s">
        <v>720</v>
      </c>
      <c r="E100" s="77">
        <v>3.06</v>
      </c>
      <c r="F100" s="258" t="s">
        <v>364</v>
      </c>
      <c r="G100" s="11"/>
    </row>
    <row r="101" spans="1:7" ht="31.2" customHeight="1" x14ac:dyDescent="0.3">
      <c r="A101" s="46" t="s">
        <v>615</v>
      </c>
      <c r="B101" s="320" t="s">
        <v>168</v>
      </c>
      <c r="C101" s="321"/>
      <c r="D101" s="80" t="s">
        <v>719</v>
      </c>
      <c r="E101" s="77">
        <v>3651.9952154952343</v>
      </c>
      <c r="F101" s="258" t="s">
        <v>364</v>
      </c>
      <c r="G101" s="11"/>
    </row>
    <row r="102" spans="1:7" ht="39.6" customHeight="1" x14ac:dyDescent="0.3">
      <c r="A102" s="46" t="s">
        <v>616</v>
      </c>
      <c r="B102" s="320" t="s">
        <v>514</v>
      </c>
      <c r="C102" s="321"/>
      <c r="D102" s="80" t="s">
        <v>723</v>
      </c>
      <c r="E102" s="77">
        <v>8.31</v>
      </c>
      <c r="F102" s="258" t="s">
        <v>364</v>
      </c>
      <c r="G102" s="5"/>
    </row>
    <row r="103" spans="1:7" ht="51.6" customHeight="1" x14ac:dyDescent="0.3">
      <c r="A103" s="46" t="s">
        <v>830</v>
      </c>
      <c r="B103" s="322" t="s">
        <v>832</v>
      </c>
      <c r="C103" s="323"/>
      <c r="D103" s="287" t="s">
        <v>831</v>
      </c>
      <c r="E103" s="289">
        <v>30</v>
      </c>
      <c r="F103" s="288" t="s">
        <v>364</v>
      </c>
      <c r="G103" s="5"/>
    </row>
    <row r="104" spans="1:7" ht="18.600000000000001" customHeight="1" x14ac:dyDescent="0.3">
      <c r="A104" s="34"/>
      <c r="B104" s="73" t="s">
        <v>119</v>
      </c>
      <c r="C104" s="73"/>
      <c r="D104" s="73"/>
      <c r="E104" s="73"/>
      <c r="F104" s="73"/>
      <c r="G104" s="5"/>
    </row>
    <row r="105" spans="1:7" ht="29.25" customHeight="1" x14ac:dyDescent="0.3">
      <c r="A105" s="34" t="s">
        <v>120</v>
      </c>
      <c r="B105" s="298" t="s">
        <v>528</v>
      </c>
      <c r="C105" s="298"/>
      <c r="D105" s="298"/>
      <c r="E105" s="298"/>
      <c r="F105" s="298"/>
      <c r="G105" s="5"/>
    </row>
    <row r="106" spans="1:7" ht="20.25" customHeight="1" x14ac:dyDescent="0.3">
      <c r="A106" s="34" t="s">
        <v>121</v>
      </c>
      <c r="B106" s="298" t="s">
        <v>529</v>
      </c>
      <c r="C106" s="298"/>
      <c r="D106" s="298"/>
      <c r="E106" s="298"/>
      <c r="F106" s="298"/>
      <c r="G106" s="5"/>
    </row>
    <row r="107" spans="1:7" ht="19.5" customHeight="1" x14ac:dyDescent="0.3">
      <c r="A107" s="34"/>
      <c r="B107" s="308" t="s">
        <v>558</v>
      </c>
      <c r="C107" s="308"/>
      <c r="D107" s="308"/>
      <c r="E107" s="308"/>
      <c r="F107" s="308"/>
      <c r="G107" s="5"/>
    </row>
    <row r="108" spans="1:7" ht="16.2" customHeight="1" x14ac:dyDescent="0.3">
      <c r="A108" s="34"/>
      <c r="B108" s="308" t="s">
        <v>169</v>
      </c>
      <c r="C108" s="308"/>
      <c r="D108" s="308"/>
      <c r="E108" s="308"/>
      <c r="F108" s="308"/>
      <c r="G108" s="5"/>
    </row>
    <row r="109" spans="1:7" ht="21.6" customHeight="1" x14ac:dyDescent="0.3"/>
    <row r="110" spans="1:7" ht="19.95" customHeight="1" x14ac:dyDescent="0.3"/>
    <row r="111" spans="1:7" ht="22.2" customHeight="1" x14ac:dyDescent="0.3"/>
    <row r="112" spans="1:7" ht="66.599999999999994" customHeight="1" x14ac:dyDescent="0.3"/>
    <row r="113" ht="25.8" customHeight="1" x14ac:dyDescent="0.3"/>
    <row r="114" ht="25.8" customHeight="1" x14ac:dyDescent="0.3"/>
    <row r="115" ht="25.8" customHeight="1" x14ac:dyDescent="0.3"/>
    <row r="116" ht="25.8" customHeight="1" x14ac:dyDescent="0.3"/>
    <row r="117" ht="43.2" customHeight="1" x14ac:dyDescent="0.3"/>
    <row r="118" ht="25.8" customHeight="1" x14ac:dyDescent="0.3"/>
    <row r="119" ht="25.8" customHeight="1" x14ac:dyDescent="0.3"/>
    <row r="120" ht="25.8" customHeight="1" x14ac:dyDescent="0.3"/>
    <row r="121" ht="25.95" customHeight="1" x14ac:dyDescent="0.3"/>
    <row r="122" ht="25.95" customHeight="1" x14ac:dyDescent="0.3"/>
    <row r="123" ht="20.399999999999999" customHeight="1" x14ac:dyDescent="0.3"/>
    <row r="124" ht="34.200000000000003" customHeight="1" x14ac:dyDescent="0.3"/>
    <row r="125" ht="28.2" customHeight="1" x14ac:dyDescent="0.3"/>
    <row r="126" ht="19.5" customHeight="1" x14ac:dyDescent="0.3"/>
    <row r="127" ht="45.6" customHeight="1" x14ac:dyDescent="0.3"/>
    <row r="128" ht="39" customHeight="1" x14ac:dyDescent="0.3"/>
    <row r="129" ht="25.95" customHeight="1" x14ac:dyDescent="0.3"/>
    <row r="130" ht="25.95" customHeight="1" x14ac:dyDescent="0.3"/>
    <row r="131" ht="25.95" customHeight="1" x14ac:dyDescent="0.3"/>
    <row r="132" ht="38.700000000000003" customHeight="1" x14ac:dyDescent="0.3"/>
    <row r="133" ht="29.4" customHeight="1" x14ac:dyDescent="0.3"/>
    <row r="134" ht="27" customHeight="1" x14ac:dyDescent="0.3"/>
    <row r="135" ht="25.95" customHeight="1" x14ac:dyDescent="0.3"/>
    <row r="136" ht="24" customHeight="1" x14ac:dyDescent="0.3"/>
    <row r="137" ht="16.5" customHeight="1" x14ac:dyDescent="0.3"/>
    <row r="138" ht="17.399999999999999" customHeight="1" x14ac:dyDescent="0.3"/>
    <row r="139" ht="30" customHeight="1" x14ac:dyDescent="0.3"/>
    <row r="140" ht="25.95" customHeight="1" x14ac:dyDescent="0.3"/>
    <row r="141" ht="25.2" customHeight="1" x14ac:dyDescent="0.3"/>
    <row r="142" ht="21.6" customHeight="1" x14ac:dyDescent="0.3"/>
    <row r="143" ht="21.6" customHeight="1" x14ac:dyDescent="0.3"/>
    <row r="144" ht="30.9" customHeight="1" x14ac:dyDescent="0.3"/>
    <row r="145" ht="26.4" customHeight="1" x14ac:dyDescent="0.3"/>
    <row r="146" ht="28.2" customHeight="1" x14ac:dyDescent="0.3"/>
    <row r="147" ht="29.4" customHeight="1" x14ac:dyDescent="0.3"/>
    <row r="148" ht="28.2" customHeight="1" x14ac:dyDescent="0.3"/>
    <row r="149" ht="30" customHeight="1" x14ac:dyDescent="0.3"/>
    <row r="150" ht="59.4" customHeight="1" x14ac:dyDescent="0.3"/>
    <row r="151" ht="17.399999999999999" customHeight="1" x14ac:dyDescent="0.3"/>
    <row r="152" ht="25.8" customHeight="1" x14ac:dyDescent="0.3"/>
    <row r="153" ht="33" customHeight="1" x14ac:dyDescent="0.3"/>
    <row r="154" ht="33" customHeight="1" x14ac:dyDescent="0.3"/>
    <row r="155" ht="22.2" customHeight="1" x14ac:dyDescent="0.3"/>
    <row r="156" ht="37.799999999999997" customHeight="1" x14ac:dyDescent="0.3"/>
    <row r="157" ht="22.2" customHeight="1" x14ac:dyDescent="0.3"/>
    <row r="158" ht="33" customHeight="1" x14ac:dyDescent="0.3"/>
    <row r="159" ht="33" customHeight="1" x14ac:dyDescent="0.3"/>
    <row r="160" ht="10.95" customHeight="1" x14ac:dyDescent="0.3"/>
    <row r="161" ht="25.95" customHeight="1" x14ac:dyDescent="0.3"/>
    <row r="162" ht="25.95" customHeight="1" x14ac:dyDescent="0.3"/>
    <row r="163" ht="36.75" customHeight="1" x14ac:dyDescent="0.3"/>
    <row r="164" ht="36.75" customHeight="1" x14ac:dyDescent="0.3"/>
    <row r="165" ht="25.95" customHeight="1" x14ac:dyDescent="0.3"/>
    <row r="166" ht="18" customHeight="1" x14ac:dyDescent="0.3"/>
    <row r="167" ht="49.95" customHeight="1" x14ac:dyDescent="0.3"/>
    <row r="168" ht="31.2" customHeight="1" x14ac:dyDescent="0.3"/>
    <row r="169" ht="25.95" customHeight="1" x14ac:dyDescent="0.3"/>
    <row r="170" ht="25.95" customHeight="1" x14ac:dyDescent="0.3"/>
    <row r="171" ht="25.95" customHeight="1" x14ac:dyDescent="0.3"/>
    <row r="172" ht="16.95" customHeight="1" x14ac:dyDescent="0.3"/>
    <row r="173" ht="39.6" customHeight="1" x14ac:dyDescent="0.3"/>
    <row r="174" ht="18" customHeight="1" x14ac:dyDescent="0.3"/>
    <row r="175" ht="25.95" customHeight="1" x14ac:dyDescent="0.3"/>
    <row r="176" ht="25.95" customHeight="1" x14ac:dyDescent="0.3"/>
    <row r="177" ht="25.95" customHeight="1" x14ac:dyDescent="0.3"/>
    <row r="178" ht="41.4" customHeight="1" x14ac:dyDescent="0.3"/>
    <row r="179" ht="25.95" customHeight="1" x14ac:dyDescent="0.3"/>
    <row r="180" ht="25.95" customHeight="1" x14ac:dyDescent="0.3"/>
    <row r="181" ht="37.950000000000003" customHeight="1" x14ac:dyDescent="0.3"/>
    <row r="182" ht="36" customHeight="1" x14ac:dyDescent="0.3"/>
    <row r="183" ht="37.950000000000003" customHeight="1" x14ac:dyDescent="0.3"/>
    <row r="184" ht="40.200000000000003" customHeight="1" x14ac:dyDescent="0.3"/>
    <row r="185" ht="17.25" customHeight="1" x14ac:dyDescent="0.3"/>
    <row r="186" ht="38.1" customHeight="1" x14ac:dyDescent="0.3"/>
    <row r="187" ht="25.95" customHeight="1" x14ac:dyDescent="0.3"/>
    <row r="188" ht="25.95" customHeight="1" x14ac:dyDescent="0.3"/>
    <row r="189" ht="16.5" customHeight="1" x14ac:dyDescent="0.3"/>
    <row r="190" ht="17.25" customHeight="1" x14ac:dyDescent="0.3"/>
    <row r="191" ht="13.5" customHeight="1" x14ac:dyDescent="0.3"/>
    <row r="192" ht="42.9" customHeight="1" x14ac:dyDescent="0.3"/>
    <row r="193" ht="17.25" customHeight="1" x14ac:dyDescent="0.3"/>
    <row r="194" ht="20.25" customHeight="1" x14ac:dyDescent="0.3"/>
    <row r="195" ht="15" customHeight="1" x14ac:dyDescent="0.3"/>
    <row r="196" ht="14.25" customHeight="1" x14ac:dyDescent="0.3"/>
    <row r="197" ht="16.5" customHeight="1" x14ac:dyDescent="0.3"/>
    <row r="198" ht="16.5" customHeight="1" x14ac:dyDescent="0.3"/>
    <row r="199" ht="12.75" customHeight="1" x14ac:dyDescent="0.3"/>
    <row r="200" ht="14.25" customHeight="1" x14ac:dyDescent="0.3"/>
    <row r="201" ht="15" customHeight="1" x14ac:dyDescent="0.3"/>
    <row r="202" ht="30.6" customHeight="1" x14ac:dyDescent="0.3"/>
    <row r="203" ht="43.2" customHeight="1" x14ac:dyDescent="0.3"/>
    <row r="204" ht="25.95" customHeight="1" x14ac:dyDescent="0.3"/>
    <row r="205" ht="25.95" customHeight="1" x14ac:dyDescent="0.3"/>
    <row r="206" ht="32.4" customHeight="1" x14ac:dyDescent="0.3"/>
    <row r="207" ht="34.950000000000003" customHeight="1" x14ac:dyDescent="0.3"/>
    <row r="208" ht="37.200000000000003" customHeight="1" x14ac:dyDescent="0.3"/>
    <row r="209" ht="21.6" customHeight="1" x14ac:dyDescent="0.3"/>
    <row r="210" ht="25.95" customHeight="1" x14ac:dyDescent="0.3"/>
    <row r="211" ht="17.25" customHeight="1" x14ac:dyDescent="0.3"/>
    <row r="212" ht="17.25" customHeight="1" x14ac:dyDescent="0.3"/>
    <row r="213" ht="16.95" customHeight="1" x14ac:dyDescent="0.3"/>
    <row r="214" ht="16.5" customHeight="1" x14ac:dyDescent="0.3"/>
    <row r="215" ht="21" customHeight="1" x14ac:dyDescent="0.3"/>
    <row r="216" ht="22.95" customHeight="1" x14ac:dyDescent="0.3"/>
    <row r="217" ht="25.95" customHeight="1" x14ac:dyDescent="0.3"/>
    <row r="218" ht="25.95" customHeight="1" x14ac:dyDescent="0.3"/>
    <row r="219" ht="25.95" customHeight="1" x14ac:dyDescent="0.3"/>
    <row r="220" ht="40.950000000000003" customHeight="1" x14ac:dyDescent="0.3"/>
    <row r="221" ht="53.4" customHeight="1" x14ac:dyDescent="0.3"/>
    <row r="222" ht="25.95" customHeight="1" x14ac:dyDescent="0.3"/>
    <row r="223" ht="70.8" customHeight="1" x14ac:dyDescent="0.3"/>
    <row r="224" ht="21.75" customHeight="1" x14ac:dyDescent="0.3"/>
    <row r="225" ht="59.4" customHeight="1" x14ac:dyDescent="0.3"/>
    <row r="226" ht="15" customHeight="1" x14ac:dyDescent="0.3"/>
    <row r="227" ht="19.5" customHeight="1" x14ac:dyDescent="0.3"/>
    <row r="228" ht="25.95" customHeight="1" x14ac:dyDescent="0.3"/>
    <row r="229" ht="25.95" customHeight="1" x14ac:dyDescent="0.3"/>
    <row r="230" ht="25.95" customHeight="1" x14ac:dyDescent="0.3"/>
    <row r="231" ht="42.6" customHeight="1" x14ac:dyDescent="0.3"/>
    <row r="232" ht="42.6" customHeight="1" x14ac:dyDescent="0.3"/>
    <row r="233" ht="42.6" customHeight="1" x14ac:dyDescent="0.3"/>
    <row r="234" ht="42.6" customHeight="1" x14ac:dyDescent="0.3"/>
    <row r="235" ht="25.95" customHeight="1" x14ac:dyDescent="0.3"/>
    <row r="236" ht="16.5" customHeight="1" x14ac:dyDescent="0.3"/>
    <row r="237" ht="15.75" customHeight="1" x14ac:dyDescent="0.3"/>
    <row r="238" ht="17.25" customHeight="1" x14ac:dyDescent="0.3"/>
    <row r="239" ht="17.399999999999999" customHeight="1" x14ac:dyDescent="0.3"/>
    <row r="240" ht="25.95" customHeight="1" x14ac:dyDescent="0.3"/>
    <row r="241" ht="17.25" customHeight="1" x14ac:dyDescent="0.3"/>
    <row r="242" ht="25.95" customHeight="1" x14ac:dyDescent="0.3"/>
    <row r="243" ht="12" customHeight="1" x14ac:dyDescent="0.3"/>
    <row r="244" ht="25.95" customHeight="1" x14ac:dyDescent="0.3"/>
    <row r="245" ht="25.95" customHeight="1" x14ac:dyDescent="0.3"/>
    <row r="246" ht="44.4" customHeight="1" x14ac:dyDescent="0.3"/>
    <row r="247" ht="44.4" customHeight="1" x14ac:dyDescent="0.3"/>
    <row r="248" ht="11.25" customHeight="1" x14ac:dyDescent="0.3"/>
    <row r="249" ht="39" customHeight="1" x14ac:dyDescent="0.3"/>
    <row r="250" ht="28.2" customHeight="1" x14ac:dyDescent="0.3"/>
    <row r="251" ht="43.2" customHeight="1" x14ac:dyDescent="0.3"/>
    <row r="252" ht="43.2" customHeight="1" x14ac:dyDescent="0.3"/>
    <row r="253" ht="25.95" customHeight="1" x14ac:dyDescent="0.3"/>
    <row r="254" ht="25.95" customHeight="1" x14ac:dyDescent="0.3"/>
    <row r="255" ht="12" customHeight="1" x14ac:dyDescent="0.3"/>
    <row r="256" ht="20.399999999999999" customHeight="1" x14ac:dyDescent="0.3"/>
    <row r="257" ht="18" customHeight="1" x14ac:dyDescent="0.3"/>
    <row r="258" ht="27.6" customHeight="1" x14ac:dyDescent="0.3"/>
    <row r="259" ht="25.95"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25.95" customHeight="1" x14ac:dyDescent="0.3"/>
    <row r="268" ht="13.95" customHeight="1" x14ac:dyDescent="0.3"/>
    <row r="269" ht="19.2" customHeight="1" x14ac:dyDescent="0.3"/>
    <row r="270" ht="25.95"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5.95" customHeight="1" x14ac:dyDescent="0.3"/>
    <row r="281" ht="29.4" customHeight="1" x14ac:dyDescent="0.3"/>
    <row r="282" ht="25.95" customHeight="1" x14ac:dyDescent="0.3"/>
    <row r="283" ht="25.95" customHeight="1" x14ac:dyDescent="0.3"/>
    <row r="284" ht="25.95" customHeight="1" x14ac:dyDescent="0.3"/>
    <row r="285" ht="27.6" customHeight="1" x14ac:dyDescent="0.3"/>
    <row r="286" ht="13.2" customHeight="1" x14ac:dyDescent="0.3"/>
    <row r="287" ht="21" customHeight="1" x14ac:dyDescent="0.3"/>
    <row r="288" ht="30.6" customHeight="1" x14ac:dyDescent="0.3"/>
    <row r="289" ht="25.95"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25.95" customHeight="1" x14ac:dyDescent="0.3"/>
    <row r="306" ht="19.2" customHeight="1" x14ac:dyDescent="0.3"/>
    <row r="307" ht="18" customHeight="1" x14ac:dyDescent="0.3"/>
    <row r="308" ht="27.6" customHeight="1" x14ac:dyDescent="0.3"/>
    <row r="309" ht="25.95"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25.95" customHeight="1" x14ac:dyDescent="0.3"/>
    <row r="328" ht="13.2" customHeight="1" x14ac:dyDescent="0.3"/>
    <row r="329" ht="25.95" customHeight="1" x14ac:dyDescent="0.3"/>
    <row r="330" ht="28.95" customHeight="1" x14ac:dyDescent="0.3"/>
    <row r="331" ht="42" customHeight="1" x14ac:dyDescent="0.3"/>
    <row r="332" ht="25.95" customHeight="1" x14ac:dyDescent="0.3"/>
    <row r="333" ht="25.95" customHeight="1" x14ac:dyDescent="0.3"/>
    <row r="334" ht="25.95" customHeight="1" x14ac:dyDescent="0.3"/>
    <row r="335" ht="39.6" customHeight="1" x14ac:dyDescent="0.3"/>
    <row r="336" ht="30.6" customHeight="1" x14ac:dyDescent="0.3"/>
    <row r="337" ht="22.2" customHeight="1" x14ac:dyDescent="0.3"/>
    <row r="338" ht="22.95" customHeight="1" x14ac:dyDescent="0.3"/>
    <row r="339" ht="25.95" customHeight="1" x14ac:dyDescent="0.3"/>
    <row r="340" ht="18" customHeight="1" x14ac:dyDescent="0.3"/>
    <row r="341" ht="40.200000000000003" customHeight="1" x14ac:dyDescent="0.3"/>
    <row r="342" ht="31.2" customHeight="1" x14ac:dyDescent="0.3"/>
    <row r="343" ht="27.6" customHeight="1" x14ac:dyDescent="0.3"/>
    <row r="344" ht="17.25" customHeight="1" x14ac:dyDescent="0.3"/>
    <row r="345" ht="29.4" customHeight="1" x14ac:dyDescent="0.3"/>
    <row r="346" ht="30.6" customHeight="1" x14ac:dyDescent="0.3"/>
    <row r="347" ht="18" customHeight="1" x14ac:dyDescent="0.3"/>
    <row r="348" ht="19.2" customHeight="1" x14ac:dyDescent="0.3"/>
    <row r="349" ht="19.5" customHeight="1" x14ac:dyDescent="0.3"/>
    <row r="350" ht="21" customHeight="1" x14ac:dyDescent="0.3"/>
    <row r="351" ht="35.25" customHeight="1" x14ac:dyDescent="0.3"/>
    <row r="352" ht="23.25" customHeight="1" x14ac:dyDescent="0.3"/>
    <row r="353" ht="16.5" customHeight="1" x14ac:dyDescent="0.3"/>
    <row r="354" ht="14.25" customHeight="1" x14ac:dyDescent="0.3"/>
    <row r="355" ht="12.75" customHeight="1" x14ac:dyDescent="0.3"/>
    <row r="356" ht="17.25" customHeight="1" x14ac:dyDescent="0.3"/>
    <row r="357" ht="20.25" customHeight="1" x14ac:dyDescent="0.3"/>
    <row r="358" ht="18" customHeight="1" x14ac:dyDescent="0.3"/>
    <row r="359" ht="19.5" customHeight="1" x14ac:dyDescent="0.3"/>
    <row r="360" ht="16.5" customHeight="1" x14ac:dyDescent="0.3"/>
    <row r="361" ht="10.5" customHeight="1" x14ac:dyDescent="0.3"/>
    <row r="362" ht="25.95" customHeight="1" x14ac:dyDescent="0.3"/>
    <row r="363" ht="27" customHeight="1" x14ac:dyDescent="0.3"/>
    <row r="364" ht="43.95" customHeight="1" x14ac:dyDescent="0.3"/>
    <row r="365" ht="63.6" customHeight="1" x14ac:dyDescent="0.3"/>
    <row r="366" ht="11.4" customHeight="1" x14ac:dyDescent="0.3"/>
    <row r="367" ht="25.95" customHeight="1" x14ac:dyDescent="0.3"/>
    <row r="368" ht="25.95" customHeight="1" x14ac:dyDescent="0.3"/>
    <row r="369" ht="42" customHeight="1" x14ac:dyDescent="0.3"/>
    <row r="370" ht="40.200000000000003" customHeight="1" x14ac:dyDescent="0.3"/>
    <row r="371" ht="43.2" customHeight="1" x14ac:dyDescent="0.3"/>
    <row r="372" ht="53.4" customHeight="1" x14ac:dyDescent="0.3"/>
    <row r="373" ht="17.25" customHeight="1" x14ac:dyDescent="0.3"/>
    <row r="374" ht="24.75" customHeight="1" x14ac:dyDescent="0.3"/>
    <row r="375" ht="21" customHeight="1" x14ac:dyDescent="0.3"/>
    <row r="376" ht="21" customHeight="1" x14ac:dyDescent="0.3"/>
    <row r="377" ht="19.2" customHeight="1" x14ac:dyDescent="0.3"/>
    <row r="378" ht="27" customHeight="1" x14ac:dyDescent="0.3"/>
    <row r="379" ht="18" customHeight="1" x14ac:dyDescent="0.3"/>
    <row r="380" ht="25.95" customHeight="1" x14ac:dyDescent="0.3"/>
    <row r="381" ht="25.95" customHeight="1" x14ac:dyDescent="0.3"/>
    <row r="382" ht="25.95" customHeight="1" x14ac:dyDescent="0.3"/>
    <row r="383" ht="30" customHeight="1" x14ac:dyDescent="0.3"/>
    <row r="384" ht="30" customHeight="1" x14ac:dyDescent="0.3"/>
    <row r="385" ht="30" customHeight="1" x14ac:dyDescent="0.3"/>
    <row r="386" ht="25.95"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5.95" customHeight="1" x14ac:dyDescent="0.3"/>
    <row r="404" ht="22.2" customHeight="1" x14ac:dyDescent="0.3"/>
    <row r="405" ht="41.25" customHeight="1" x14ac:dyDescent="0.3"/>
    <row r="406" ht="20.399999999999999" customHeight="1" x14ac:dyDescent="0.3"/>
    <row r="407" ht="25.95" customHeight="1" x14ac:dyDescent="0.3"/>
    <row r="408" ht="25.95" customHeight="1" x14ac:dyDescent="0.3"/>
    <row r="409" s="24" customFormat="1" ht="25.95" customHeight="1" x14ac:dyDescent="0.3"/>
    <row r="410" s="24" customFormat="1" ht="29.4" customHeight="1" x14ac:dyDescent="0.3"/>
    <row r="411" s="24" customFormat="1" ht="39" customHeight="1" x14ac:dyDescent="0.3"/>
    <row r="412" s="24" customFormat="1" ht="57" customHeight="1" x14ac:dyDescent="0.3"/>
    <row r="413" s="24" customFormat="1" ht="44.4" customHeight="1" x14ac:dyDescent="0.3"/>
    <row r="414" s="24" customFormat="1" ht="64.8" customHeight="1" x14ac:dyDescent="0.3"/>
    <row r="415" s="24" customFormat="1" ht="52.8" customHeight="1" x14ac:dyDescent="0.3"/>
    <row r="416" s="24" customFormat="1" ht="54" customHeight="1" x14ac:dyDescent="0.3"/>
    <row r="417" s="24" customFormat="1" ht="57" customHeight="1" x14ac:dyDescent="0.3"/>
    <row r="418" s="24" customFormat="1" ht="55.2" customHeight="1" x14ac:dyDescent="0.3"/>
    <row r="419" s="24" customFormat="1" ht="43.2" customHeight="1" x14ac:dyDescent="0.3"/>
    <row r="420" s="24" customFormat="1" ht="41.4" customHeight="1" x14ac:dyDescent="0.3"/>
    <row r="421" s="24" customFormat="1" ht="41.4" customHeight="1" x14ac:dyDescent="0.3"/>
    <row r="422" s="24" customFormat="1" ht="21.6" customHeight="1" x14ac:dyDescent="0.3"/>
    <row r="423" s="24" customFormat="1" ht="29.4" customHeight="1" x14ac:dyDescent="0.3"/>
    <row r="424" s="24" customFormat="1" ht="27.6" customHeight="1" x14ac:dyDescent="0.3"/>
    <row r="425" s="24" customFormat="1" ht="30" customHeight="1" x14ac:dyDescent="0.3"/>
    <row r="426" s="24" customFormat="1" ht="58.5" customHeight="1" x14ac:dyDescent="0.3"/>
    <row r="427" s="24" customFormat="1" ht="19.5" customHeight="1" x14ac:dyDescent="0.3"/>
    <row r="428" s="24" customFormat="1" ht="46.2" customHeight="1" x14ac:dyDescent="0.3"/>
    <row r="429" s="24" customFormat="1" ht="17.100000000000001" customHeight="1" x14ac:dyDescent="0.3"/>
    <row r="430" s="24" customFormat="1" ht="27.6" customHeight="1" x14ac:dyDescent="0.3"/>
    <row r="431" s="24" customFormat="1" ht="27.6" customHeight="1" x14ac:dyDescent="0.3"/>
    <row r="432" s="24" customFormat="1" ht="22.8" customHeight="1" x14ac:dyDescent="0.3"/>
    <row r="433" spans="7:7" s="24" customFormat="1" ht="41.4" customHeight="1" x14ac:dyDescent="0.3"/>
    <row r="434" spans="7:7" s="24" customFormat="1" ht="22.8" customHeight="1" x14ac:dyDescent="0.3"/>
    <row r="435" spans="7:7" s="162" customFormat="1" ht="46.8" customHeight="1" x14ac:dyDescent="0.3"/>
    <row r="436" spans="7:7" s="24" customFormat="1" ht="22.8" customHeight="1" x14ac:dyDescent="0.3"/>
    <row r="437" spans="7:7" s="24" customFormat="1" ht="48.6" customHeight="1" x14ac:dyDescent="0.3"/>
    <row r="438" spans="7:7" ht="25.95" customHeight="1" x14ac:dyDescent="0.3">
      <c r="G438" s="126"/>
    </row>
    <row r="439" spans="7:7" ht="25.95" customHeight="1" x14ac:dyDescent="0.3">
      <c r="G439" s="12"/>
    </row>
    <row r="440" spans="7:7" ht="25.95" customHeight="1" x14ac:dyDescent="0.3">
      <c r="G440" s="12"/>
    </row>
    <row r="441" spans="7:7" ht="25.95" customHeight="1" x14ac:dyDescent="0.3"/>
    <row r="442" spans="7:7" ht="27.6" customHeight="1" x14ac:dyDescent="0.3"/>
    <row r="443" spans="7:7" ht="30.6" customHeight="1" x14ac:dyDescent="0.3"/>
    <row r="444" spans="7:7" ht="25.95" customHeight="1" x14ac:dyDescent="0.3"/>
    <row r="445" spans="7:7" ht="30" customHeight="1" x14ac:dyDescent="0.3"/>
    <row r="446" spans="7:7" ht="39.6" customHeight="1" x14ac:dyDescent="0.3">
      <c r="G446" s="136"/>
    </row>
    <row r="447" spans="7:7" ht="35.4" customHeight="1" x14ac:dyDescent="0.3">
      <c r="G447" s="33">
        <v>14000</v>
      </c>
    </row>
    <row r="448" spans="7:7" ht="32.4" customHeight="1" x14ac:dyDescent="0.3">
      <c r="G448" s="33">
        <v>13000</v>
      </c>
    </row>
    <row r="449" spans="7:7" ht="24" customHeight="1" x14ac:dyDescent="0.3">
      <c r="G449" s="33">
        <v>12000</v>
      </c>
    </row>
    <row r="450" spans="7:7" ht="40.5" customHeight="1" x14ac:dyDescent="0.3">
      <c r="G450" s="33"/>
    </row>
    <row r="451" spans="7:7" ht="24" customHeight="1" x14ac:dyDescent="0.3">
      <c r="G451" s="33"/>
    </row>
    <row r="452" spans="7:7" ht="33.9" customHeight="1" x14ac:dyDescent="0.3">
      <c r="G452" s="33"/>
    </row>
    <row r="453" spans="7:7" ht="118.8" customHeight="1" x14ac:dyDescent="0.3"/>
    <row r="454" spans="7:7" ht="24.9" customHeight="1" x14ac:dyDescent="0.3">
      <c r="G454" s="136"/>
    </row>
    <row r="455" spans="7:7" ht="24.9" customHeight="1" x14ac:dyDescent="0.3">
      <c r="G455" s="136"/>
    </row>
    <row r="456" spans="7:7" ht="42" customHeight="1" x14ac:dyDescent="0.3"/>
    <row r="457" spans="7:7" ht="42" customHeight="1" x14ac:dyDescent="0.3"/>
    <row r="458" spans="7:7" ht="42" customHeight="1" x14ac:dyDescent="0.3">
      <c r="G458" s="155"/>
    </row>
    <row r="459" spans="7:7" ht="25.8" customHeight="1" x14ac:dyDescent="0.3"/>
    <row r="460" spans="7:7" ht="25.8" customHeight="1" x14ac:dyDescent="0.3">
      <c r="G460" s="136"/>
    </row>
    <row r="461" spans="7:7" ht="40.200000000000003" customHeight="1" x14ac:dyDescent="0.3">
      <c r="G461" s="136"/>
    </row>
    <row r="462" spans="7:7" ht="40.200000000000003" customHeight="1" x14ac:dyDescent="0.3">
      <c r="G462" s="136"/>
    </row>
    <row r="463" spans="7:7" ht="25.95" customHeight="1" x14ac:dyDescent="0.3"/>
    <row r="464" spans="7:7" ht="25.95" customHeight="1" x14ac:dyDescent="0.3">
      <c r="G464" s="136"/>
    </row>
    <row r="465" spans="7:7" ht="25.95" customHeight="1" x14ac:dyDescent="0.3"/>
    <row r="466" spans="7:7" ht="47.4" customHeight="1" x14ac:dyDescent="0.3">
      <c r="G466" s="10"/>
    </row>
    <row r="467" spans="7:7" ht="25.95" customHeight="1" x14ac:dyDescent="0.3"/>
    <row r="468" spans="7:7" ht="27.6" customHeight="1" x14ac:dyDescent="0.3"/>
    <row r="469" spans="7:7" ht="25.95" customHeight="1" x14ac:dyDescent="0.3"/>
    <row r="470" spans="7:7" ht="42.3" customHeight="1" x14ac:dyDescent="0.3"/>
    <row r="471" spans="7:7" ht="25.95" customHeight="1" x14ac:dyDescent="0.3"/>
    <row r="472" spans="7:7" ht="25.95" customHeight="1" x14ac:dyDescent="0.3">
      <c r="G472" s="136"/>
    </row>
    <row r="473" spans="7:7" ht="25.95" customHeight="1" x14ac:dyDescent="0.3"/>
    <row r="474" spans="7:7" ht="25.95" customHeight="1" x14ac:dyDescent="0.3"/>
    <row r="475" spans="7:7" ht="25.95" customHeight="1" x14ac:dyDescent="0.3"/>
    <row r="476" spans="7:7" ht="25.95" customHeight="1" x14ac:dyDescent="0.3"/>
    <row r="477" spans="7:7" ht="22.2" customHeight="1" x14ac:dyDescent="0.3"/>
    <row r="478" spans="7:7" ht="33.6" customHeight="1" x14ac:dyDescent="0.3">
      <c r="G478" s="136"/>
    </row>
    <row r="479" spans="7:7" ht="25.95" customHeight="1" x14ac:dyDescent="0.3"/>
    <row r="480" spans="7:7" ht="25.95" customHeight="1" x14ac:dyDescent="0.3"/>
    <row r="481" spans="7:7" ht="25.95" customHeight="1" x14ac:dyDescent="0.3"/>
    <row r="482" spans="7:7" ht="27" customHeight="1" x14ac:dyDescent="0.3"/>
    <row r="483" spans="7:7" ht="4.95" hidden="1" customHeight="1" x14ac:dyDescent="0.3"/>
    <row r="484" spans="7:7" ht="20.25" customHeight="1" x14ac:dyDescent="0.3"/>
    <row r="485" spans="7:7" ht="49.2" customHeight="1" x14ac:dyDescent="0.3"/>
    <row r="486" spans="7:7" ht="25.95" customHeight="1" x14ac:dyDescent="0.3"/>
    <row r="487" spans="7:7" ht="25.95" customHeight="1" x14ac:dyDescent="0.3">
      <c r="G487" s="136"/>
    </row>
    <row r="488" spans="7:7" ht="33.9" customHeight="1" x14ac:dyDescent="0.3"/>
    <row r="489" spans="7:7" ht="21.9" customHeight="1" x14ac:dyDescent="0.3"/>
    <row r="490" spans="7:7" ht="21.3" customHeight="1" x14ac:dyDescent="0.3"/>
    <row r="491" spans="7:7" ht="27.3" customHeight="1" x14ac:dyDescent="0.3"/>
    <row r="492" spans="7:7" ht="33.6" customHeight="1" x14ac:dyDescent="0.3"/>
    <row r="493" spans="7:7" ht="33.6" customHeight="1" x14ac:dyDescent="0.3">
      <c r="G493" s="155"/>
    </row>
  </sheetData>
  <mergeCells count="69">
    <mergeCell ref="F53:G54"/>
    <mergeCell ref="B56:C56"/>
    <mergeCell ref="E63:F63"/>
    <mergeCell ref="C64:D64"/>
    <mergeCell ref="B85:G85"/>
    <mergeCell ref="B81:G81"/>
    <mergeCell ref="B82:G82"/>
    <mergeCell ref="B84:G84"/>
    <mergeCell ref="B58:C58"/>
    <mergeCell ref="F58:G58"/>
    <mergeCell ref="C63:D63"/>
    <mergeCell ref="A69:G69"/>
    <mergeCell ref="A64:A65"/>
    <mergeCell ref="B60:G60"/>
    <mergeCell ref="B61:G61"/>
    <mergeCell ref="A62:F62"/>
    <mergeCell ref="B64:B65"/>
    <mergeCell ref="E64:F64"/>
    <mergeCell ref="B33:C33"/>
    <mergeCell ref="C34:C40"/>
    <mergeCell ref="B5:B6"/>
    <mergeCell ref="B55:C55"/>
    <mergeCell ref="B57:C57"/>
    <mergeCell ref="A52:G52"/>
    <mergeCell ref="D5:E5"/>
    <mergeCell ref="F5:G5"/>
    <mergeCell ref="F57:G57"/>
    <mergeCell ref="F55:G55"/>
    <mergeCell ref="F56:G56"/>
    <mergeCell ref="A53:A54"/>
    <mergeCell ref="B53:C54"/>
    <mergeCell ref="B50:G50"/>
    <mergeCell ref="B51:G51"/>
    <mergeCell ref="D53:E53"/>
    <mergeCell ref="A2:G2"/>
    <mergeCell ref="A3:G3"/>
    <mergeCell ref="D4:E4"/>
    <mergeCell ref="F4:G4"/>
    <mergeCell ref="A5:A6"/>
    <mergeCell ref="C5:C6"/>
    <mergeCell ref="B108:F108"/>
    <mergeCell ref="B105:F105"/>
    <mergeCell ref="B102:C102"/>
    <mergeCell ref="B95:C95"/>
    <mergeCell ref="B99:C99"/>
    <mergeCell ref="B100:C100"/>
    <mergeCell ref="B96:C96"/>
    <mergeCell ref="B97:C97"/>
    <mergeCell ref="B98:C98"/>
    <mergeCell ref="B103:C103"/>
    <mergeCell ref="B106:F106"/>
    <mergeCell ref="B101:C101"/>
    <mergeCell ref="B107:F107"/>
    <mergeCell ref="D70:E70"/>
    <mergeCell ref="F70:G70"/>
    <mergeCell ref="A92:F92"/>
    <mergeCell ref="B93:C93"/>
    <mergeCell ref="B94:C94"/>
    <mergeCell ref="D88:E88"/>
    <mergeCell ref="D89:E89"/>
    <mergeCell ref="B83:G83"/>
    <mergeCell ref="B91:F91"/>
    <mergeCell ref="D87:E87"/>
    <mergeCell ref="A86:F86"/>
    <mergeCell ref="A71:A72"/>
    <mergeCell ref="C71:C72"/>
    <mergeCell ref="B71:B72"/>
    <mergeCell ref="D71:E71"/>
    <mergeCell ref="F71:G71"/>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E49" sqref="E49"/>
    </sheetView>
  </sheetViews>
  <sheetFormatPr defaultRowHeight="14.4" x14ac:dyDescent="0.3"/>
  <cols>
    <col min="1" max="1" width="7.21875" customWidth="1"/>
    <col min="2" max="2" width="27.109375" customWidth="1"/>
    <col min="3" max="3" width="16.88671875" customWidth="1"/>
    <col min="4" max="4" width="19" customWidth="1"/>
    <col min="5" max="5" width="13" customWidth="1"/>
    <col min="6" max="6" width="13.77734375" customWidth="1"/>
    <col min="7" max="7" width="13" customWidth="1"/>
  </cols>
  <sheetData>
    <row r="1" spans="1:7" ht="22.8" customHeight="1" x14ac:dyDescent="0.3">
      <c r="A1" s="324" t="s">
        <v>749</v>
      </c>
      <c r="B1" s="324"/>
      <c r="C1" s="324"/>
      <c r="D1" s="324"/>
      <c r="E1" s="324"/>
      <c r="F1" s="324"/>
      <c r="G1" s="107"/>
    </row>
    <row r="2" spans="1:7" ht="21.6" customHeight="1" x14ac:dyDescent="0.3">
      <c r="A2" s="371" t="s">
        <v>573</v>
      </c>
      <c r="B2" s="371"/>
      <c r="C2" s="371"/>
      <c r="D2" s="371"/>
      <c r="E2" s="371"/>
      <c r="F2" s="371"/>
      <c r="G2" s="107"/>
    </row>
    <row r="3" spans="1:7" ht="16.2" customHeight="1" x14ac:dyDescent="0.3">
      <c r="A3" s="250"/>
      <c r="B3" s="250"/>
      <c r="C3" s="250"/>
      <c r="D3" s="250"/>
      <c r="E3" s="250"/>
      <c r="F3" s="266" t="s">
        <v>364</v>
      </c>
      <c r="G3" s="107"/>
    </row>
    <row r="4" spans="1:7" ht="55.2" customHeight="1" x14ac:dyDescent="0.3">
      <c r="A4" s="239" t="s">
        <v>585</v>
      </c>
      <c r="B4" s="108" t="s">
        <v>170</v>
      </c>
      <c r="C4" s="112" t="s">
        <v>132</v>
      </c>
      <c r="D4" s="110" t="s">
        <v>785</v>
      </c>
      <c r="E4" s="110" t="s">
        <v>786</v>
      </c>
      <c r="F4" s="110" t="s">
        <v>787</v>
      </c>
      <c r="G4" s="107"/>
    </row>
    <row r="5" spans="1:7" ht="28.8" customHeight="1" x14ac:dyDescent="0.3">
      <c r="A5" s="111" t="s">
        <v>171</v>
      </c>
      <c r="B5" s="108">
        <v>0</v>
      </c>
      <c r="C5" s="238" t="s">
        <v>574</v>
      </c>
      <c r="D5" s="113">
        <v>0</v>
      </c>
      <c r="E5" s="113">
        <v>0</v>
      </c>
      <c r="F5" s="113">
        <v>0</v>
      </c>
      <c r="G5" s="107"/>
    </row>
    <row r="6" spans="1:7" ht="26.4" customHeight="1" x14ac:dyDescent="0.3">
      <c r="A6" s="111" t="s">
        <v>172</v>
      </c>
      <c r="B6" s="108">
        <v>1</v>
      </c>
      <c r="C6" s="238" t="s">
        <v>575</v>
      </c>
      <c r="D6" s="113">
        <v>1.69</v>
      </c>
      <c r="E6" s="113">
        <v>1.95</v>
      </c>
      <c r="F6" s="113">
        <v>1.95</v>
      </c>
      <c r="G6" s="107"/>
    </row>
    <row r="7" spans="1:7" ht="29.4" customHeight="1" x14ac:dyDescent="0.3">
      <c r="A7" s="111" t="s">
        <v>173</v>
      </c>
      <c r="B7" s="108">
        <v>2</v>
      </c>
      <c r="C7" s="112" t="s">
        <v>586</v>
      </c>
      <c r="D7" s="113">
        <v>4.82</v>
      </c>
      <c r="E7" s="113">
        <v>5.56</v>
      </c>
      <c r="F7" s="113">
        <v>5.56</v>
      </c>
      <c r="G7" s="107"/>
    </row>
    <row r="8" spans="1:7" ht="23.4" customHeight="1" x14ac:dyDescent="0.3">
      <c r="A8" s="371" t="s">
        <v>576</v>
      </c>
      <c r="B8" s="371"/>
      <c r="C8" s="371"/>
      <c r="D8" s="371"/>
      <c r="E8" s="371"/>
      <c r="F8" s="371"/>
      <c r="G8" s="107"/>
    </row>
    <row r="9" spans="1:7" ht="16.2" customHeight="1" x14ac:dyDescent="0.3">
      <c r="A9" s="250"/>
      <c r="B9" s="250"/>
      <c r="C9" s="250"/>
      <c r="D9" s="250"/>
      <c r="E9" s="250"/>
      <c r="F9" s="266" t="s">
        <v>364</v>
      </c>
      <c r="G9" s="107"/>
    </row>
    <row r="10" spans="1:7" ht="55.8" customHeight="1" x14ac:dyDescent="0.3">
      <c r="A10" s="239" t="s">
        <v>585</v>
      </c>
      <c r="B10" s="108" t="s">
        <v>170</v>
      </c>
      <c r="C10" s="109" t="s">
        <v>133</v>
      </c>
      <c r="D10" s="112" t="s">
        <v>785</v>
      </c>
      <c r="E10" s="112" t="s">
        <v>786</v>
      </c>
      <c r="F10" s="112" t="s">
        <v>788</v>
      </c>
      <c r="G10" s="107"/>
    </row>
    <row r="11" spans="1:7" ht="26.4" x14ac:dyDescent="0.3">
      <c r="A11" s="111" t="s">
        <v>174</v>
      </c>
      <c r="B11" s="108">
        <v>0</v>
      </c>
      <c r="C11" s="112" t="s">
        <v>577</v>
      </c>
      <c r="D11" s="108">
        <v>0</v>
      </c>
      <c r="E11" s="108">
        <v>0</v>
      </c>
      <c r="F11" s="108">
        <v>0</v>
      </c>
      <c r="G11" s="107"/>
    </row>
    <row r="12" spans="1:7" ht="39.6" x14ac:dyDescent="0.3">
      <c r="A12" s="111" t="s">
        <v>587</v>
      </c>
      <c r="B12" s="108">
        <v>1</v>
      </c>
      <c r="C12" s="112" t="s">
        <v>677</v>
      </c>
      <c r="D12" s="108">
        <v>0</v>
      </c>
      <c r="E12" s="113">
        <f>F12</f>
        <v>1.81</v>
      </c>
      <c r="F12" s="113">
        <v>1.81</v>
      </c>
      <c r="G12" s="107"/>
    </row>
    <row r="13" spans="1:7" ht="26.4" x14ac:dyDescent="0.3">
      <c r="A13" s="111" t="s">
        <v>175</v>
      </c>
      <c r="B13" s="108">
        <v>2</v>
      </c>
      <c r="C13" s="112" t="s">
        <v>575</v>
      </c>
      <c r="D13" s="113">
        <v>2.2200000000000002</v>
      </c>
      <c r="E13" s="113">
        <f>F13</f>
        <v>2.58</v>
      </c>
      <c r="F13" s="113">
        <v>2.58</v>
      </c>
      <c r="G13" s="107"/>
    </row>
    <row r="14" spans="1:7" ht="26.4" x14ac:dyDescent="0.3">
      <c r="A14" s="111" t="s">
        <v>176</v>
      </c>
      <c r="B14" s="108">
        <v>3</v>
      </c>
      <c r="C14" s="112" t="s">
        <v>586</v>
      </c>
      <c r="D14" s="113">
        <v>4.4400000000000004</v>
      </c>
      <c r="E14" s="113">
        <f>F14</f>
        <v>5.16</v>
      </c>
      <c r="F14" s="113">
        <v>5.16</v>
      </c>
      <c r="G14" s="107"/>
    </row>
    <row r="15" spans="1:7" ht="19.8" customHeight="1" x14ac:dyDescent="0.3">
      <c r="A15" s="114" t="s">
        <v>119</v>
      </c>
      <c r="B15" s="114"/>
      <c r="C15" s="114"/>
      <c r="D15" s="115"/>
      <c r="E15" s="115"/>
      <c r="F15" s="115"/>
      <c r="G15" s="107"/>
    </row>
    <row r="16" spans="1:7" ht="19.2" customHeight="1" x14ac:dyDescent="0.3">
      <c r="A16" s="140" t="s">
        <v>120</v>
      </c>
      <c r="B16" s="365" t="s">
        <v>177</v>
      </c>
      <c r="C16" s="365"/>
      <c r="D16" s="365"/>
      <c r="E16" s="365"/>
      <c r="F16" s="365"/>
      <c r="G16" s="142"/>
    </row>
    <row r="17" spans="1:7" ht="23.4" customHeight="1" x14ac:dyDescent="0.3">
      <c r="A17" s="140" t="s">
        <v>121</v>
      </c>
      <c r="B17" s="366" t="s">
        <v>178</v>
      </c>
      <c r="C17" s="366"/>
      <c r="D17" s="366"/>
      <c r="E17" s="366"/>
      <c r="F17" s="366"/>
      <c r="G17" s="142"/>
    </row>
    <row r="18" spans="1:7" ht="28.2" customHeight="1" x14ac:dyDescent="0.3">
      <c r="A18" s="140" t="s">
        <v>147</v>
      </c>
      <c r="B18" s="365" t="s">
        <v>179</v>
      </c>
      <c r="C18" s="365"/>
      <c r="D18" s="365"/>
      <c r="E18" s="365"/>
      <c r="F18" s="365"/>
      <c r="G18" s="365"/>
    </row>
    <row r="19" spans="1:7" ht="24" customHeight="1" x14ac:dyDescent="0.3">
      <c r="A19" s="362" t="s">
        <v>180</v>
      </c>
      <c r="B19" s="362"/>
      <c r="C19" s="362"/>
      <c r="D19" s="362"/>
      <c r="E19" s="362"/>
      <c r="F19" s="284"/>
      <c r="G19" s="284"/>
    </row>
    <row r="20" spans="1:7" ht="12.6" customHeight="1" x14ac:dyDescent="0.3">
      <c r="A20" s="263"/>
      <c r="B20" s="263"/>
      <c r="C20" s="263"/>
      <c r="D20" s="263"/>
      <c r="E20" s="263"/>
      <c r="F20" s="263"/>
      <c r="G20" s="265" t="s">
        <v>364</v>
      </c>
    </row>
    <row r="21" spans="1:7" ht="39.6" x14ac:dyDescent="0.3">
      <c r="A21" s="137" t="s">
        <v>585</v>
      </c>
      <c r="B21" s="108" t="s">
        <v>170</v>
      </c>
      <c r="C21" s="112" t="s">
        <v>181</v>
      </c>
      <c r="D21" s="112" t="s">
        <v>780</v>
      </c>
      <c r="E21" s="112" t="s">
        <v>781</v>
      </c>
      <c r="F21" s="112" t="s">
        <v>782</v>
      </c>
      <c r="G21" s="112" t="s">
        <v>783</v>
      </c>
    </row>
    <row r="22" spans="1:7" x14ac:dyDescent="0.3">
      <c r="A22" s="111" t="s">
        <v>182</v>
      </c>
      <c r="B22" s="108">
        <v>0</v>
      </c>
      <c r="C22" s="108" t="s">
        <v>540</v>
      </c>
      <c r="D22" s="108">
        <v>0</v>
      </c>
      <c r="E22" s="108">
        <v>0</v>
      </c>
      <c r="F22" s="108">
        <v>0</v>
      </c>
      <c r="G22" s="108">
        <v>0</v>
      </c>
    </row>
    <row r="23" spans="1:7" ht="26.4" x14ac:dyDescent="0.3">
      <c r="A23" s="111" t="s">
        <v>183</v>
      </c>
      <c r="B23" s="108">
        <v>1</v>
      </c>
      <c r="C23" s="112" t="s">
        <v>588</v>
      </c>
      <c r="D23" s="113">
        <v>10.6</v>
      </c>
      <c r="E23" s="113">
        <v>22.72</v>
      </c>
      <c r="F23" s="113">
        <v>45.43</v>
      </c>
      <c r="G23" s="116">
        <v>51.95</v>
      </c>
    </row>
    <row r="24" spans="1:7" x14ac:dyDescent="0.3">
      <c r="A24" s="111" t="s">
        <v>184</v>
      </c>
      <c r="B24" s="108">
        <v>2</v>
      </c>
      <c r="C24" s="112" t="s">
        <v>589</v>
      </c>
      <c r="D24" s="113">
        <v>16.50641854686744</v>
      </c>
      <c r="E24" s="113">
        <v>47.04</v>
      </c>
      <c r="F24" s="113">
        <v>131.60867227605326</v>
      </c>
      <c r="G24" s="116">
        <v>169.58</v>
      </c>
    </row>
    <row r="25" spans="1:7" ht="22.2" customHeight="1" x14ac:dyDescent="0.3">
      <c r="A25" s="361" t="s">
        <v>185</v>
      </c>
      <c r="B25" s="361"/>
      <c r="C25" s="361"/>
      <c r="D25" s="361"/>
      <c r="E25" s="361"/>
      <c r="F25" s="283"/>
      <c r="G25" s="283"/>
    </row>
    <row r="26" spans="1:7" ht="15.6" customHeight="1" x14ac:dyDescent="0.3">
      <c r="A26" s="228"/>
      <c r="B26" s="228"/>
      <c r="C26" s="228"/>
      <c r="D26" s="228"/>
      <c r="E26" s="228"/>
      <c r="F26" s="228"/>
      <c r="G26" s="264" t="s">
        <v>364</v>
      </c>
    </row>
    <row r="27" spans="1:7" ht="37.200000000000003" customHeight="1" x14ac:dyDescent="0.3">
      <c r="A27" s="239" t="s">
        <v>585</v>
      </c>
      <c r="B27" s="108" t="s">
        <v>170</v>
      </c>
      <c r="C27" s="112" t="s">
        <v>186</v>
      </c>
      <c r="D27" s="112" t="s">
        <v>139</v>
      </c>
      <c r="E27" s="112" t="s">
        <v>140</v>
      </c>
      <c r="F27" s="112" t="s">
        <v>142</v>
      </c>
      <c r="G27" s="112" t="s">
        <v>784</v>
      </c>
    </row>
    <row r="28" spans="1:7" x14ac:dyDescent="0.3">
      <c r="A28" s="111" t="s">
        <v>187</v>
      </c>
      <c r="B28" s="108">
        <v>0</v>
      </c>
      <c r="C28" s="108" t="s">
        <v>540</v>
      </c>
      <c r="D28" s="108">
        <v>0</v>
      </c>
      <c r="E28" s="108">
        <v>0</v>
      </c>
      <c r="F28" s="108">
        <v>0</v>
      </c>
      <c r="G28" s="108">
        <v>0</v>
      </c>
    </row>
    <row r="29" spans="1:7" ht="26.4" x14ac:dyDescent="0.3">
      <c r="A29" s="111" t="s">
        <v>188</v>
      </c>
      <c r="B29" s="108">
        <v>1</v>
      </c>
      <c r="C29" s="112" t="s">
        <v>588</v>
      </c>
      <c r="D29" s="113">
        <v>5.71</v>
      </c>
      <c r="E29" s="113">
        <v>12.23</v>
      </c>
      <c r="F29" s="113">
        <v>24.46</v>
      </c>
      <c r="G29" s="116">
        <v>27.96</v>
      </c>
    </row>
    <row r="30" spans="1:7" ht="19.2" customHeight="1" x14ac:dyDescent="0.3">
      <c r="A30" s="111" t="s">
        <v>189</v>
      </c>
      <c r="B30" s="108">
        <v>2</v>
      </c>
      <c r="C30" s="112" t="s">
        <v>589</v>
      </c>
      <c r="D30" s="113">
        <v>9.51</v>
      </c>
      <c r="E30" s="113">
        <v>32.06</v>
      </c>
      <c r="F30" s="113">
        <v>101.64</v>
      </c>
      <c r="G30" s="116">
        <v>135.32</v>
      </c>
    </row>
    <row r="31" spans="1:7" ht="20.399999999999999" customHeight="1" x14ac:dyDescent="0.3">
      <c r="A31" s="140"/>
      <c r="B31" s="141" t="s">
        <v>119</v>
      </c>
      <c r="C31" s="117"/>
      <c r="D31" s="117"/>
      <c r="E31" s="117"/>
      <c r="F31" s="117"/>
      <c r="G31" s="107"/>
    </row>
    <row r="32" spans="1:7" ht="26.4" customHeight="1" x14ac:dyDescent="0.3">
      <c r="A32" s="140" t="s">
        <v>120</v>
      </c>
      <c r="B32" s="365" t="s">
        <v>190</v>
      </c>
      <c r="C32" s="365"/>
      <c r="D32" s="365"/>
      <c r="E32" s="365"/>
      <c r="F32" s="271"/>
      <c r="G32" s="271"/>
    </row>
    <row r="33" spans="1:7" ht="21" customHeight="1" x14ac:dyDescent="0.3">
      <c r="A33" s="140" t="s">
        <v>121</v>
      </c>
      <c r="B33" s="365" t="s">
        <v>177</v>
      </c>
      <c r="C33" s="365"/>
      <c r="D33" s="365"/>
      <c r="E33" s="365"/>
      <c r="F33" s="365"/>
      <c r="G33" s="365"/>
    </row>
    <row r="34" spans="1:7" ht="42.6" customHeight="1" x14ac:dyDescent="0.3">
      <c r="A34" s="140" t="s">
        <v>147</v>
      </c>
      <c r="B34" s="366" t="s">
        <v>541</v>
      </c>
      <c r="C34" s="366"/>
      <c r="D34" s="366"/>
      <c r="E34" s="366"/>
      <c r="F34" s="270"/>
      <c r="G34" s="270"/>
    </row>
    <row r="35" spans="1:7" ht="20.399999999999999" customHeight="1" x14ac:dyDescent="0.3">
      <c r="A35" s="140" t="s">
        <v>148</v>
      </c>
      <c r="B35" s="365" t="s">
        <v>192</v>
      </c>
      <c r="C35" s="365"/>
      <c r="D35" s="365"/>
      <c r="E35" s="365"/>
      <c r="F35" s="365"/>
      <c r="G35" s="365"/>
    </row>
    <row r="36" spans="1:7" ht="31.2" customHeight="1" x14ac:dyDescent="0.3">
      <c r="A36" s="363" t="s">
        <v>803</v>
      </c>
      <c r="B36" s="363"/>
      <c r="C36" s="363"/>
      <c r="D36" s="363"/>
      <c r="E36" s="363"/>
      <c r="F36" s="282"/>
      <c r="G36" s="268"/>
    </row>
    <row r="37" spans="1:7" ht="15.6" customHeight="1" x14ac:dyDescent="0.3"/>
    <row r="38" spans="1:7" ht="34.799999999999997" customHeight="1" x14ac:dyDescent="0.3">
      <c r="A38" s="280" t="s">
        <v>624</v>
      </c>
      <c r="B38" s="280" t="s">
        <v>425</v>
      </c>
      <c r="C38" s="280" t="s">
        <v>796</v>
      </c>
      <c r="D38" s="280" t="s">
        <v>112</v>
      </c>
    </row>
    <row r="39" spans="1:7" ht="34.200000000000003" customHeight="1" x14ac:dyDescent="0.3">
      <c r="A39" s="369" t="s">
        <v>797</v>
      </c>
      <c r="B39" s="269" t="s">
        <v>798</v>
      </c>
      <c r="C39" s="280">
        <v>1.51</v>
      </c>
      <c r="D39" s="369" t="s">
        <v>829</v>
      </c>
    </row>
    <row r="40" spans="1:7" ht="30" customHeight="1" x14ac:dyDescent="0.3">
      <c r="A40" s="370"/>
      <c r="B40" s="269" t="s">
        <v>799</v>
      </c>
      <c r="C40" s="280">
        <v>3.69</v>
      </c>
      <c r="D40" s="370"/>
    </row>
    <row r="41" spans="1:7" ht="26.4" customHeight="1" x14ac:dyDescent="0.3">
      <c r="A41" s="367" t="s">
        <v>802</v>
      </c>
      <c r="B41" s="269" t="s">
        <v>798</v>
      </c>
      <c r="C41" s="280">
        <v>1.25</v>
      </c>
      <c r="D41" s="369" t="s">
        <v>800</v>
      </c>
    </row>
    <row r="42" spans="1:7" ht="26.4" x14ac:dyDescent="0.3">
      <c r="A42" s="368"/>
      <c r="B42" s="269" t="s">
        <v>799</v>
      </c>
      <c r="C42" s="280">
        <v>3.92</v>
      </c>
      <c r="D42" s="370"/>
    </row>
    <row r="43" spans="1:7" ht="26.4" customHeight="1" x14ac:dyDescent="0.3">
      <c r="A43" s="367" t="s">
        <v>806</v>
      </c>
      <c r="B43" s="269" t="s">
        <v>798</v>
      </c>
      <c r="C43" s="280">
        <v>2.94</v>
      </c>
      <c r="D43" s="369" t="s">
        <v>801</v>
      </c>
    </row>
    <row r="44" spans="1:7" ht="29.4" customHeight="1" x14ac:dyDescent="0.3">
      <c r="A44" s="368"/>
      <c r="B44" s="269" t="s">
        <v>799</v>
      </c>
      <c r="C44" s="280">
        <v>3.92</v>
      </c>
      <c r="D44" s="370"/>
    </row>
    <row r="45" spans="1:7" ht="37.200000000000003" customHeight="1" x14ac:dyDescent="0.3">
      <c r="A45" s="273" t="s">
        <v>807</v>
      </c>
      <c r="B45" s="275" t="s">
        <v>808</v>
      </c>
      <c r="C45" s="274">
        <v>10.3</v>
      </c>
      <c r="D45" s="280" t="s">
        <v>809</v>
      </c>
    </row>
    <row r="46" spans="1:7" ht="34.200000000000003" customHeight="1" x14ac:dyDescent="0.3">
      <c r="A46" s="285" t="s">
        <v>824</v>
      </c>
      <c r="B46" s="292" t="s">
        <v>828</v>
      </c>
      <c r="C46" s="293">
        <v>6.8</v>
      </c>
      <c r="D46" s="290" t="s">
        <v>827</v>
      </c>
    </row>
    <row r="47" spans="1:7" ht="48" customHeight="1" x14ac:dyDescent="0.3">
      <c r="A47" s="294" t="s">
        <v>833</v>
      </c>
      <c r="B47" s="295" t="s">
        <v>834</v>
      </c>
      <c r="C47" s="297" t="s">
        <v>835</v>
      </c>
      <c r="D47" s="296" t="s">
        <v>836</v>
      </c>
    </row>
    <row r="48" spans="1:7" ht="21.6" customHeight="1" x14ac:dyDescent="0.3">
      <c r="A48" s="364" t="s">
        <v>112</v>
      </c>
      <c r="B48" s="364"/>
    </row>
    <row r="49" spans="1:8" ht="78.599999999999994" customHeight="1" x14ac:dyDescent="0.3">
      <c r="A49" s="286">
        <v>1</v>
      </c>
      <c r="B49" s="358" t="s">
        <v>825</v>
      </c>
      <c r="C49" s="358"/>
      <c r="D49" s="358"/>
    </row>
    <row r="50" spans="1:8" ht="19.2" customHeight="1" x14ac:dyDescent="0.3">
      <c r="A50" s="286">
        <v>2</v>
      </c>
      <c r="B50" s="359" t="s">
        <v>177</v>
      </c>
      <c r="C50" s="359"/>
      <c r="D50" s="359"/>
    </row>
    <row r="51" spans="1:8" ht="30.6" customHeight="1" x14ac:dyDescent="0.3">
      <c r="A51" s="38" t="s">
        <v>147</v>
      </c>
      <c r="B51" s="359" t="s">
        <v>756</v>
      </c>
      <c r="C51" s="359"/>
      <c r="D51" s="359"/>
      <c r="E51" s="281"/>
      <c r="F51" s="281"/>
      <c r="G51" s="281"/>
      <c r="H51" s="281"/>
    </row>
    <row r="52" spans="1:8" ht="48.6" customHeight="1" x14ac:dyDescent="0.3">
      <c r="A52" s="38" t="s">
        <v>148</v>
      </c>
      <c r="B52" s="360" t="s">
        <v>826</v>
      </c>
      <c r="C52" s="360"/>
      <c r="D52" s="360"/>
      <c r="E52" s="256"/>
      <c r="F52" s="256"/>
      <c r="G52" s="256"/>
      <c r="H52" s="256"/>
    </row>
  </sheetData>
  <mergeCells count="24">
    <mergeCell ref="A1:F1"/>
    <mergeCell ref="A2:F2"/>
    <mergeCell ref="B18:G18"/>
    <mergeCell ref="A8:F8"/>
    <mergeCell ref="B16:F16"/>
    <mergeCell ref="B17:F17"/>
    <mergeCell ref="A19:E19"/>
    <mergeCell ref="A36:E36"/>
    <mergeCell ref="A48:B48"/>
    <mergeCell ref="B33:G33"/>
    <mergeCell ref="B35:G35"/>
    <mergeCell ref="B34:E34"/>
    <mergeCell ref="B32:E32"/>
    <mergeCell ref="A41:A42"/>
    <mergeCell ref="D41:D42"/>
    <mergeCell ref="A43:A44"/>
    <mergeCell ref="D43:D44"/>
    <mergeCell ref="A39:A40"/>
    <mergeCell ref="D39:D40"/>
    <mergeCell ref="B49:D49"/>
    <mergeCell ref="B50:D50"/>
    <mergeCell ref="B51:D51"/>
    <mergeCell ref="B52:D52"/>
    <mergeCell ref="A25:E25"/>
  </mergeCells>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0" workbookViewId="0">
      <selection activeCell="K6" sqref="K6"/>
    </sheetView>
  </sheetViews>
  <sheetFormatPr defaultRowHeight="14.4" x14ac:dyDescent="0.3"/>
  <cols>
    <col min="2" max="2" width="14.33203125" customWidth="1"/>
    <col min="4" max="4" width="16.44140625" customWidth="1"/>
    <col min="7" max="7" width="21.88671875" customWidth="1"/>
  </cols>
  <sheetData>
    <row r="1" spans="1:9" ht="22.2" customHeight="1" x14ac:dyDescent="0.3">
      <c r="A1" s="324" t="s">
        <v>748</v>
      </c>
      <c r="B1" s="324"/>
      <c r="C1" s="324"/>
      <c r="D1" s="324"/>
      <c r="E1" s="324"/>
      <c r="F1" s="324"/>
      <c r="G1" s="324"/>
      <c r="H1" s="5"/>
      <c r="I1" s="5"/>
    </row>
    <row r="2" spans="1:9" ht="27.6" customHeight="1" x14ac:dyDescent="0.3">
      <c r="A2" s="381" t="s">
        <v>623</v>
      </c>
      <c r="B2" s="381"/>
      <c r="C2" s="381"/>
      <c r="D2" s="381"/>
      <c r="E2" s="381"/>
      <c r="F2" s="381"/>
      <c r="G2" s="381"/>
      <c r="H2" s="381"/>
      <c r="I2" s="381"/>
    </row>
    <row r="3" spans="1:9" ht="18" customHeight="1" x14ac:dyDescent="0.3">
      <c r="A3" s="372" t="s">
        <v>622</v>
      </c>
      <c r="B3" s="372"/>
      <c r="C3" s="372"/>
      <c r="D3" s="372"/>
      <c r="E3" s="372"/>
      <c r="F3" s="372"/>
      <c r="G3" s="372"/>
      <c r="H3" s="249"/>
      <c r="I3" s="249"/>
    </row>
    <row r="4" spans="1:9" ht="22.8" customHeight="1" x14ac:dyDescent="0.3">
      <c r="A4" s="381" t="s">
        <v>670</v>
      </c>
      <c r="B4" s="381"/>
      <c r="C4" s="381"/>
      <c r="D4" s="381"/>
      <c r="E4" s="381"/>
      <c r="F4" s="381"/>
      <c r="G4" s="381"/>
      <c r="H4" s="381"/>
      <c r="I4" s="381"/>
    </row>
    <row r="5" spans="1:9" ht="23.4" customHeight="1" x14ac:dyDescent="0.3">
      <c r="A5" s="74" t="s">
        <v>585</v>
      </c>
      <c r="B5" s="233" t="s">
        <v>590</v>
      </c>
      <c r="C5" s="382" t="s">
        <v>160</v>
      </c>
      <c r="D5" s="382"/>
      <c r="E5" s="344" t="s">
        <v>112</v>
      </c>
      <c r="F5" s="383"/>
      <c r="G5" s="345"/>
      <c r="H5" s="202"/>
      <c r="I5" s="2"/>
    </row>
    <row r="6" spans="1:9" ht="27" customHeight="1" x14ac:dyDescent="0.3">
      <c r="A6" s="46" t="s">
        <v>196</v>
      </c>
      <c r="B6" s="236">
        <v>190</v>
      </c>
      <c r="C6" s="377" t="s">
        <v>591</v>
      </c>
      <c r="D6" s="377"/>
      <c r="E6" s="312" t="s">
        <v>765</v>
      </c>
      <c r="F6" s="384"/>
      <c r="G6" s="313"/>
      <c r="H6" s="203"/>
      <c r="I6" s="8"/>
    </row>
    <row r="7" spans="1:9" ht="24.6" customHeight="1" x14ac:dyDescent="0.3">
      <c r="A7" s="46" t="s">
        <v>197</v>
      </c>
      <c r="B7" s="236">
        <v>150</v>
      </c>
      <c r="C7" s="377" t="s">
        <v>591</v>
      </c>
      <c r="D7" s="377"/>
      <c r="E7" s="312" t="s">
        <v>198</v>
      </c>
      <c r="F7" s="384"/>
      <c r="G7" s="313"/>
      <c r="H7" s="203"/>
      <c r="I7" s="8"/>
    </row>
    <row r="8" spans="1:9" ht="30" customHeight="1" x14ac:dyDescent="0.3">
      <c r="A8" s="46" t="s">
        <v>199</v>
      </c>
      <c r="B8" s="236">
        <v>100</v>
      </c>
      <c r="C8" s="377" t="s">
        <v>591</v>
      </c>
      <c r="D8" s="377"/>
      <c r="E8" s="312" t="s">
        <v>592</v>
      </c>
      <c r="F8" s="384"/>
      <c r="G8" s="313"/>
      <c r="H8" s="203"/>
      <c r="I8" s="18"/>
    </row>
    <row r="9" spans="1:9" ht="57" customHeight="1" x14ac:dyDescent="0.3">
      <c r="A9" s="46" t="s">
        <v>685</v>
      </c>
      <c r="B9" s="236">
        <v>220</v>
      </c>
      <c r="C9" s="377" t="s">
        <v>591</v>
      </c>
      <c r="D9" s="377"/>
      <c r="E9" s="378" t="s">
        <v>686</v>
      </c>
      <c r="F9" s="378"/>
      <c r="G9" s="378"/>
      <c r="H9" s="203"/>
      <c r="I9" s="18"/>
    </row>
    <row r="10" spans="1:9" ht="20.399999999999999" customHeight="1" x14ac:dyDescent="0.3">
      <c r="A10" s="141" t="s">
        <v>119</v>
      </c>
      <c r="B10" s="101"/>
      <c r="C10" s="90"/>
      <c r="D10" s="90"/>
      <c r="E10" s="90"/>
      <c r="F10" s="101"/>
      <c r="G10" s="90"/>
      <c r="H10" s="101"/>
      <c r="I10" s="90"/>
    </row>
    <row r="11" spans="1:9" ht="25.8" customHeight="1" x14ac:dyDescent="0.3">
      <c r="A11" s="140" t="s">
        <v>120</v>
      </c>
      <c r="B11" s="379" t="s">
        <v>200</v>
      </c>
      <c r="C11" s="379"/>
      <c r="D11" s="379"/>
      <c r="E11" s="379"/>
      <c r="F11" s="379"/>
      <c r="G11" s="379"/>
      <c r="H11" s="192"/>
      <c r="I11" s="101"/>
    </row>
    <row r="12" spans="1:9" ht="42" customHeight="1" x14ac:dyDescent="0.3">
      <c r="A12" s="140" t="s">
        <v>121</v>
      </c>
      <c r="B12" s="379" t="s">
        <v>593</v>
      </c>
      <c r="C12" s="379"/>
      <c r="D12" s="379"/>
      <c r="E12" s="379"/>
      <c r="F12" s="379"/>
      <c r="G12" s="379"/>
      <c r="H12" s="192"/>
      <c r="I12" s="101"/>
    </row>
    <row r="13" spans="1:9" ht="24.6" customHeight="1" x14ac:dyDescent="0.3">
      <c r="A13" s="140" t="s">
        <v>147</v>
      </c>
      <c r="B13" s="379" t="s">
        <v>201</v>
      </c>
      <c r="C13" s="379"/>
      <c r="D13" s="379"/>
      <c r="E13" s="379"/>
      <c r="F13" s="379"/>
      <c r="G13" s="379"/>
      <c r="H13" s="192"/>
      <c r="I13" s="101"/>
    </row>
    <row r="14" spans="1:9" ht="31.8" customHeight="1" x14ac:dyDescent="0.3">
      <c r="A14" s="140" t="s">
        <v>148</v>
      </c>
      <c r="B14" s="379" t="s">
        <v>202</v>
      </c>
      <c r="C14" s="379"/>
      <c r="D14" s="379"/>
      <c r="E14" s="379"/>
      <c r="F14" s="379"/>
      <c r="G14" s="379"/>
      <c r="H14" s="192"/>
      <c r="I14" s="101"/>
    </row>
    <row r="15" spans="1:9" ht="44.4" customHeight="1" x14ac:dyDescent="0.3">
      <c r="A15" s="140" t="s">
        <v>191</v>
      </c>
      <c r="B15" s="379" t="s">
        <v>204</v>
      </c>
      <c r="C15" s="379"/>
      <c r="D15" s="379"/>
      <c r="E15" s="379"/>
      <c r="F15" s="379"/>
      <c r="G15" s="379"/>
      <c r="H15" s="192"/>
      <c r="I15" s="101"/>
    </row>
    <row r="16" spans="1:9" ht="15" customHeight="1" x14ac:dyDescent="0.3">
      <c r="A16" s="140" t="s">
        <v>203</v>
      </c>
      <c r="B16" s="379" t="s">
        <v>766</v>
      </c>
      <c r="C16" s="379"/>
      <c r="D16" s="379"/>
      <c r="E16" s="379"/>
      <c r="F16" s="379"/>
      <c r="G16" s="379"/>
      <c r="H16" s="192"/>
      <c r="I16" s="101"/>
    </row>
    <row r="17" spans="1:9" ht="41.4" customHeight="1" x14ac:dyDescent="0.3">
      <c r="A17" s="140" t="s">
        <v>515</v>
      </c>
      <c r="B17" s="379" t="s">
        <v>594</v>
      </c>
      <c r="C17" s="379"/>
      <c r="D17" s="379"/>
      <c r="E17" s="379"/>
      <c r="F17" s="379"/>
      <c r="G17" s="379"/>
      <c r="H17" s="192"/>
      <c r="I17" s="101"/>
    </row>
    <row r="18" spans="1:9" ht="28.2" customHeight="1" x14ac:dyDescent="0.3">
      <c r="A18" s="140" t="s">
        <v>618</v>
      </c>
      <c r="B18" s="379" t="s">
        <v>687</v>
      </c>
      <c r="C18" s="379"/>
      <c r="D18" s="379"/>
      <c r="E18" s="379"/>
      <c r="F18" s="379"/>
      <c r="G18" s="379"/>
      <c r="H18" s="192"/>
      <c r="I18" s="101"/>
    </row>
    <row r="19" spans="1:9" x14ac:dyDescent="0.3">
      <c r="A19" s="101"/>
      <c r="B19" s="101"/>
      <c r="C19" s="101"/>
      <c r="D19" s="101"/>
      <c r="E19" s="101"/>
      <c r="F19" s="101"/>
      <c r="G19" s="101"/>
      <c r="H19" s="101"/>
      <c r="I19" s="101"/>
    </row>
    <row r="20" spans="1:9" ht="15.6" x14ac:dyDescent="0.3">
      <c r="A20" s="380" t="s">
        <v>205</v>
      </c>
      <c r="B20" s="380"/>
      <c r="C20" s="380"/>
      <c r="D20" s="380"/>
      <c r="E20" s="380"/>
      <c r="F20" s="380"/>
      <c r="G20" s="380"/>
      <c r="H20" s="193"/>
      <c r="I20" s="2"/>
    </row>
    <row r="21" spans="1:9" ht="26.4" x14ac:dyDescent="0.3">
      <c r="A21" s="137" t="s">
        <v>585</v>
      </c>
      <c r="B21" s="108" t="s">
        <v>193</v>
      </c>
      <c r="C21" s="112" t="s">
        <v>595</v>
      </c>
      <c r="D21" s="375" t="s">
        <v>160</v>
      </c>
      <c r="E21" s="376"/>
      <c r="F21" s="188"/>
      <c r="G21" s="108" t="s">
        <v>112</v>
      </c>
      <c r="H21" s="117"/>
      <c r="I21" s="8"/>
    </row>
    <row r="22" spans="1:9" ht="33.6" customHeight="1" x14ac:dyDescent="0.3">
      <c r="A22" s="111" t="s">
        <v>206</v>
      </c>
      <c r="B22" s="119" t="s">
        <v>194</v>
      </c>
      <c r="C22" s="118">
        <v>6669.5174120590691</v>
      </c>
      <c r="D22" s="373" t="s">
        <v>596</v>
      </c>
      <c r="E22" s="374"/>
      <c r="F22" s="187"/>
      <c r="G22" s="112" t="s">
        <v>208</v>
      </c>
      <c r="H22" s="201"/>
      <c r="I22" s="8"/>
    </row>
    <row r="23" spans="1:9" ht="42.6" customHeight="1" x14ac:dyDescent="0.3">
      <c r="A23" s="111" t="s">
        <v>209</v>
      </c>
      <c r="B23" s="119" t="s">
        <v>195</v>
      </c>
      <c r="C23" s="118">
        <v>3877.6264023599238</v>
      </c>
      <c r="D23" s="373" t="s">
        <v>596</v>
      </c>
      <c r="E23" s="374"/>
      <c r="F23" s="187"/>
      <c r="G23" s="112" t="s">
        <v>208</v>
      </c>
      <c r="H23" s="201"/>
      <c r="I23" s="8"/>
    </row>
  </sheetData>
  <mergeCells count="26">
    <mergeCell ref="D22:E22"/>
    <mergeCell ref="A2:I2"/>
    <mergeCell ref="C5:D5"/>
    <mergeCell ref="E5:G5"/>
    <mergeCell ref="C6:D6"/>
    <mergeCell ref="E6:G6"/>
    <mergeCell ref="C7:D7"/>
    <mergeCell ref="E7:G7"/>
    <mergeCell ref="C8:D8"/>
    <mergeCell ref="E8:G8"/>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I40" sqref="I40"/>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324" t="s">
        <v>750</v>
      </c>
      <c r="B1" s="324"/>
      <c r="C1" s="324"/>
      <c r="D1" s="324"/>
      <c r="E1" s="324"/>
      <c r="F1" s="324"/>
      <c r="G1" s="324"/>
      <c r="H1" s="168"/>
      <c r="I1" s="5"/>
    </row>
    <row r="2" spans="1:9" ht="34.200000000000003" customHeight="1" x14ac:dyDescent="0.3">
      <c r="A2" s="311" t="s">
        <v>559</v>
      </c>
      <c r="B2" s="311"/>
      <c r="C2" s="311"/>
      <c r="D2" s="311"/>
      <c r="E2" s="311"/>
      <c r="F2" s="311"/>
      <c r="G2" s="311"/>
      <c r="H2" s="11"/>
      <c r="I2" s="11"/>
    </row>
    <row r="3" spans="1:9" ht="31.2" customHeight="1" x14ac:dyDescent="0.3">
      <c r="A3" s="389" t="s">
        <v>585</v>
      </c>
      <c r="B3" s="382" t="s">
        <v>193</v>
      </c>
      <c r="C3" s="377" t="s">
        <v>537</v>
      </c>
      <c r="D3" s="377"/>
      <c r="E3" s="322" t="s">
        <v>537</v>
      </c>
      <c r="F3" s="390"/>
      <c r="G3" s="323"/>
      <c r="H3" s="204"/>
      <c r="I3" s="17"/>
    </row>
    <row r="4" spans="1:9" ht="26.4" customHeight="1" x14ac:dyDescent="0.3">
      <c r="A4" s="389"/>
      <c r="B4" s="382"/>
      <c r="C4" s="377" t="s">
        <v>210</v>
      </c>
      <c r="D4" s="377"/>
      <c r="E4" s="322" t="s">
        <v>211</v>
      </c>
      <c r="F4" s="390"/>
      <c r="G4" s="323"/>
      <c r="H4" s="204"/>
      <c r="I4" s="18"/>
    </row>
    <row r="5" spans="1:9" ht="28.8" customHeight="1" x14ac:dyDescent="0.3">
      <c r="A5" s="46" t="s">
        <v>212</v>
      </c>
      <c r="B5" s="45" t="s">
        <v>560</v>
      </c>
      <c r="C5" s="391">
        <v>2.5</v>
      </c>
      <c r="D5" s="391"/>
      <c r="E5" s="318">
        <v>3.5</v>
      </c>
      <c r="F5" s="392"/>
      <c r="G5" s="319"/>
      <c r="H5" s="194"/>
      <c r="I5" s="3"/>
    </row>
    <row r="6" spans="1:9" ht="19.2" customHeight="1" x14ac:dyDescent="0.3">
      <c r="A6" s="46" t="s">
        <v>213</v>
      </c>
      <c r="B6" s="53" t="s">
        <v>214</v>
      </c>
      <c r="C6" s="393">
        <v>5.01</v>
      </c>
      <c r="D6" s="393"/>
      <c r="E6" s="350">
        <v>7</v>
      </c>
      <c r="F6" s="388"/>
      <c r="G6" s="351"/>
      <c r="H6" s="200"/>
      <c r="I6" s="3"/>
    </row>
    <row r="7" spans="1:9" ht="19.8" customHeight="1" x14ac:dyDescent="0.3">
      <c r="A7" s="1"/>
      <c r="B7" s="2" t="s">
        <v>119</v>
      </c>
      <c r="C7" s="36"/>
      <c r="D7" s="36"/>
      <c r="E7" s="3"/>
      <c r="F7" s="191"/>
      <c r="G7" s="3"/>
      <c r="H7" s="191"/>
      <c r="I7" s="3"/>
    </row>
    <row r="8" spans="1:9" ht="52.2" customHeight="1" x14ac:dyDescent="0.3">
      <c r="A8" s="34" t="s">
        <v>120</v>
      </c>
      <c r="B8" s="386" t="s">
        <v>215</v>
      </c>
      <c r="C8" s="386"/>
      <c r="D8" s="386"/>
      <c r="E8" s="386"/>
      <c r="F8" s="386"/>
      <c r="G8" s="386"/>
      <c r="H8" s="261"/>
      <c r="I8" s="261"/>
    </row>
    <row r="9" spans="1:9" ht="28.8" customHeight="1" x14ac:dyDescent="0.3">
      <c r="A9" s="34" t="s">
        <v>121</v>
      </c>
      <c r="B9" s="387" t="s">
        <v>216</v>
      </c>
      <c r="C9" s="387"/>
      <c r="D9" s="387"/>
      <c r="E9" s="387"/>
      <c r="F9" s="387"/>
      <c r="G9" s="387"/>
      <c r="H9" s="262"/>
      <c r="I9" s="262"/>
    </row>
    <row r="10" spans="1:9" ht="28.8" customHeight="1" x14ac:dyDescent="0.3">
      <c r="A10" s="34" t="s">
        <v>147</v>
      </c>
      <c r="B10" s="298" t="s">
        <v>217</v>
      </c>
      <c r="C10" s="298"/>
      <c r="D10" s="298"/>
      <c r="E10" s="298"/>
      <c r="F10" s="298"/>
      <c r="G10" s="298"/>
      <c r="H10" s="8"/>
      <c r="I10" s="8"/>
    </row>
    <row r="11" spans="1:9" ht="44.4" customHeight="1" x14ac:dyDescent="0.3">
      <c r="A11" s="34" t="s">
        <v>148</v>
      </c>
      <c r="B11" s="298" t="s">
        <v>561</v>
      </c>
      <c r="C11" s="298"/>
      <c r="D11" s="298"/>
      <c r="E11" s="298"/>
      <c r="F11" s="298"/>
      <c r="G11" s="298"/>
      <c r="H11" s="8"/>
      <c r="I11" s="8"/>
    </row>
    <row r="12" spans="1:9" ht="40.799999999999997" customHeight="1" x14ac:dyDescent="0.3">
      <c r="A12" s="34" t="s">
        <v>191</v>
      </c>
      <c r="B12" s="298" t="s">
        <v>218</v>
      </c>
      <c r="C12" s="298"/>
      <c r="D12" s="298"/>
      <c r="E12" s="298"/>
      <c r="F12" s="298"/>
      <c r="G12" s="298"/>
      <c r="H12" s="8"/>
      <c r="I12" s="8"/>
    </row>
    <row r="13" spans="1:9" ht="30.6" customHeight="1" x14ac:dyDescent="0.3">
      <c r="A13" s="291" t="s">
        <v>203</v>
      </c>
      <c r="B13" s="385" t="s">
        <v>840</v>
      </c>
      <c r="C13" s="385"/>
      <c r="D13" s="385"/>
      <c r="E13" s="385"/>
      <c r="F13" s="385"/>
      <c r="G13" s="385"/>
      <c r="H13" s="8"/>
      <c r="I13" s="8"/>
    </row>
    <row r="14" spans="1:9" ht="31.2" customHeight="1" x14ac:dyDescent="0.3">
      <c r="A14" s="291" t="s">
        <v>515</v>
      </c>
      <c r="B14" s="385" t="s">
        <v>838</v>
      </c>
      <c r="C14" s="385"/>
      <c r="D14" s="385"/>
      <c r="E14" s="385"/>
      <c r="F14" s="385"/>
      <c r="G14" s="385"/>
      <c r="H14" s="8"/>
      <c r="I14" s="8"/>
    </row>
    <row r="15" spans="1:9" ht="45.6" customHeight="1" x14ac:dyDescent="0.3">
      <c r="A15" s="397" t="s">
        <v>729</v>
      </c>
      <c r="B15" s="397"/>
      <c r="C15" s="397"/>
      <c r="D15" s="397"/>
      <c r="E15" s="397"/>
      <c r="F15" s="397"/>
      <c r="G15" s="397"/>
      <c r="H15" s="167"/>
      <c r="I15" s="11"/>
    </row>
    <row r="16" spans="1:9" ht="24.6" customHeight="1" x14ac:dyDescent="0.3">
      <c r="A16" s="326" t="s">
        <v>585</v>
      </c>
      <c r="B16" s="398" t="s">
        <v>219</v>
      </c>
      <c r="C16" s="399"/>
      <c r="D16" s="344" t="s">
        <v>220</v>
      </c>
      <c r="E16" s="383"/>
      <c r="F16" s="383"/>
      <c r="G16" s="345"/>
      <c r="H16" s="191"/>
      <c r="I16" s="3"/>
    </row>
    <row r="17" spans="1:9" ht="31.2" customHeight="1" x14ac:dyDescent="0.3">
      <c r="A17" s="327"/>
      <c r="B17" s="400"/>
      <c r="C17" s="401"/>
      <c r="D17" s="80" t="s">
        <v>210</v>
      </c>
      <c r="E17" s="312" t="s">
        <v>211</v>
      </c>
      <c r="F17" s="384"/>
      <c r="G17" s="313"/>
      <c r="H17" s="10"/>
      <c r="I17" s="3"/>
    </row>
    <row r="18" spans="1:9" ht="29.4" customHeight="1" x14ac:dyDescent="0.3">
      <c r="A18" s="46" t="s">
        <v>221</v>
      </c>
      <c r="B18" s="314" t="s">
        <v>779</v>
      </c>
      <c r="C18" s="335"/>
      <c r="D18" s="54">
        <v>24630</v>
      </c>
      <c r="E18" s="394">
        <v>28977.000588235293</v>
      </c>
      <c r="F18" s="395"/>
      <c r="G18" s="396"/>
      <c r="H18" s="205"/>
      <c r="I18" s="3"/>
    </row>
    <row r="19" spans="1:9" ht="33" customHeight="1" x14ac:dyDescent="0.3">
      <c r="A19" s="46" t="s">
        <v>222</v>
      </c>
      <c r="B19" s="314" t="s">
        <v>778</v>
      </c>
      <c r="C19" s="335"/>
      <c r="D19" s="54">
        <v>17920</v>
      </c>
      <c r="E19" s="394">
        <v>21083.002941176474</v>
      </c>
      <c r="F19" s="395"/>
      <c r="G19" s="396"/>
      <c r="H19" s="205"/>
      <c r="I19" s="3"/>
    </row>
    <row r="20" spans="1:9" ht="33.6" customHeight="1" x14ac:dyDescent="0.3">
      <c r="A20" s="46" t="s">
        <v>223</v>
      </c>
      <c r="B20" s="314" t="s">
        <v>776</v>
      </c>
      <c r="C20" s="335"/>
      <c r="D20" s="54">
        <v>17290</v>
      </c>
      <c r="E20" s="394">
        <v>20341.466470588235</v>
      </c>
      <c r="F20" s="395"/>
      <c r="G20" s="396"/>
      <c r="H20" s="205"/>
      <c r="I20" s="3"/>
    </row>
    <row r="21" spans="1:9" ht="30.6" customHeight="1" x14ac:dyDescent="0.3">
      <c r="A21" s="46" t="s">
        <v>224</v>
      </c>
      <c r="B21" s="314" t="s">
        <v>777</v>
      </c>
      <c r="C21" s="335"/>
      <c r="D21" s="54">
        <v>9387</v>
      </c>
      <c r="E21" s="394">
        <v>11043.709411764707</v>
      </c>
      <c r="F21" s="395"/>
      <c r="G21" s="396"/>
      <c r="H21" s="205"/>
      <c r="I21" s="3"/>
    </row>
    <row r="22" spans="1:9" ht="19.8" customHeight="1" x14ac:dyDescent="0.3">
      <c r="A22" s="1"/>
      <c r="B22" s="2" t="s">
        <v>119</v>
      </c>
      <c r="C22" s="19"/>
      <c r="D22" s="16"/>
      <c r="E22" s="3"/>
      <c r="F22" s="191"/>
      <c r="G22" s="3"/>
      <c r="H22" s="191"/>
      <c r="I22" s="3"/>
    </row>
    <row r="23" spans="1:9" ht="55.2" customHeight="1" x14ac:dyDescent="0.3">
      <c r="A23" s="37" t="s">
        <v>120</v>
      </c>
      <c r="B23" s="405" t="s">
        <v>770</v>
      </c>
      <c r="C23" s="405"/>
      <c r="D23" s="405"/>
      <c r="E23" s="405"/>
      <c r="F23" s="405"/>
      <c r="G23" s="405"/>
      <c r="H23" s="252"/>
      <c r="I23" s="252"/>
    </row>
    <row r="24" spans="1:9" ht="43.8" customHeight="1" x14ac:dyDescent="0.3">
      <c r="A24" s="37" t="s">
        <v>121</v>
      </c>
      <c r="B24" s="405" t="s">
        <v>225</v>
      </c>
      <c r="C24" s="405"/>
      <c r="D24" s="405"/>
      <c r="E24" s="405"/>
      <c r="F24" s="405"/>
      <c r="G24" s="405"/>
      <c r="H24" s="252"/>
      <c r="I24" s="252"/>
    </row>
    <row r="25" spans="1:9" ht="31.2" customHeight="1" x14ac:dyDescent="0.3">
      <c r="A25" s="37"/>
      <c r="B25" s="405" t="s">
        <v>534</v>
      </c>
      <c r="C25" s="405"/>
      <c r="D25" s="405"/>
      <c r="E25" s="405"/>
      <c r="F25" s="405"/>
      <c r="G25" s="405"/>
      <c r="H25" s="252"/>
      <c r="I25" s="252"/>
    </row>
    <row r="26" spans="1:9" ht="25.8" customHeight="1" x14ac:dyDescent="0.3">
      <c r="A26" s="37"/>
      <c r="B26" s="403" t="s">
        <v>535</v>
      </c>
      <c r="C26" s="403"/>
      <c r="D26" s="403"/>
      <c r="E26" s="403"/>
      <c r="F26" s="403"/>
      <c r="G26" s="403"/>
      <c r="H26" s="170"/>
      <c r="I26" s="21"/>
    </row>
    <row r="27" spans="1:9" ht="22.8" customHeight="1" x14ac:dyDescent="0.3">
      <c r="A27" s="37"/>
      <c r="B27" s="406" t="s">
        <v>771</v>
      </c>
      <c r="C27" s="406"/>
      <c r="D27" s="406"/>
      <c r="E27" s="406"/>
      <c r="F27" s="406"/>
      <c r="G27" s="406"/>
      <c r="H27" s="234"/>
      <c r="I27" s="21"/>
    </row>
    <row r="28" spans="1:9" ht="18.600000000000001" customHeight="1" x14ac:dyDescent="0.3">
      <c r="A28" s="37"/>
      <c r="B28" s="404" t="s">
        <v>772</v>
      </c>
      <c r="C28" s="404"/>
      <c r="D28" s="404"/>
      <c r="E28" s="404"/>
      <c r="F28" s="404"/>
      <c r="G28" s="404"/>
      <c r="H28" s="171"/>
      <c r="I28" s="21"/>
    </row>
    <row r="29" spans="1:9" ht="56.4" customHeight="1" x14ac:dyDescent="0.3">
      <c r="A29" s="37" t="s">
        <v>147</v>
      </c>
      <c r="B29" s="405" t="s">
        <v>228</v>
      </c>
      <c r="C29" s="405"/>
      <c r="D29" s="405"/>
      <c r="E29" s="405"/>
      <c r="F29" s="405"/>
      <c r="G29" s="405"/>
      <c r="H29" s="252"/>
      <c r="I29" s="252"/>
    </row>
    <row r="30" spans="1:9" ht="17.399999999999999" customHeight="1" x14ac:dyDescent="0.3">
      <c r="A30" s="37"/>
      <c r="B30" s="408" t="s">
        <v>229</v>
      </c>
      <c r="C30" s="408"/>
      <c r="D30" s="408"/>
      <c r="E30" s="408"/>
      <c r="F30" s="408"/>
      <c r="G30" s="408"/>
      <c r="H30" s="174"/>
      <c r="I30" s="21"/>
    </row>
    <row r="31" spans="1:9" x14ac:dyDescent="0.3">
      <c r="A31" s="37"/>
      <c r="B31" s="83" t="s">
        <v>839</v>
      </c>
      <c r="C31" s="83"/>
      <c r="D31" s="83"/>
      <c r="E31" s="83"/>
      <c r="F31" s="171"/>
      <c r="G31" s="83"/>
      <c r="H31" s="171"/>
      <c r="I31" s="21"/>
    </row>
    <row r="32" spans="1:9" x14ac:dyDescent="0.3">
      <c r="A32" s="37"/>
      <c r="B32" s="83" t="s">
        <v>232</v>
      </c>
      <c r="C32" s="83"/>
      <c r="D32" s="83"/>
      <c r="E32" s="83"/>
      <c r="F32" s="171"/>
      <c r="G32" s="83"/>
      <c r="H32" s="171"/>
      <c r="I32" s="21"/>
    </row>
    <row r="33" spans="1:9" x14ac:dyDescent="0.3">
      <c r="A33" s="37"/>
      <c r="B33" s="83" t="s">
        <v>233</v>
      </c>
      <c r="C33" s="83"/>
      <c r="D33" s="83"/>
      <c r="E33" s="83"/>
      <c r="F33" s="171"/>
      <c r="G33" s="83"/>
      <c r="H33" s="171"/>
      <c r="I33" s="21"/>
    </row>
    <row r="34" spans="1:9" x14ac:dyDescent="0.3">
      <c r="A34" s="37"/>
      <c r="B34" s="83" t="s">
        <v>234</v>
      </c>
      <c r="C34" s="83"/>
      <c r="D34" s="83"/>
      <c r="E34" s="83"/>
      <c r="F34" s="171"/>
      <c r="G34" s="83"/>
      <c r="H34" s="171"/>
      <c r="I34" s="21"/>
    </row>
    <row r="35" spans="1:9" x14ac:dyDescent="0.3">
      <c r="A35" s="37"/>
      <c r="B35" s="83" t="s">
        <v>235</v>
      </c>
      <c r="C35" s="83"/>
      <c r="D35" s="83"/>
      <c r="E35" s="83"/>
      <c r="F35" s="171"/>
      <c r="G35" s="83"/>
      <c r="H35" s="171"/>
      <c r="I35" s="21"/>
    </row>
    <row r="36" spans="1:9" x14ac:dyDescent="0.3">
      <c r="A36" s="37"/>
      <c r="B36" s="83" t="s">
        <v>236</v>
      </c>
      <c r="C36" s="83"/>
      <c r="D36" s="83"/>
      <c r="E36" s="83"/>
      <c r="F36" s="171"/>
      <c r="G36" s="83"/>
      <c r="H36" s="171"/>
      <c r="I36" s="21"/>
    </row>
    <row r="37" spans="1:9" ht="21" customHeight="1" x14ac:dyDescent="0.3">
      <c r="A37" s="37"/>
      <c r="B37" s="83" t="s">
        <v>237</v>
      </c>
      <c r="C37" s="83"/>
      <c r="D37" s="83"/>
      <c r="E37" s="83"/>
      <c r="F37" s="171"/>
      <c r="G37" s="83"/>
      <c r="H37" s="171"/>
      <c r="I37" s="21"/>
    </row>
    <row r="38" spans="1:9" ht="30.6" customHeight="1" x14ac:dyDescent="0.3">
      <c r="A38" s="37" t="s">
        <v>148</v>
      </c>
      <c r="B38" s="405" t="s">
        <v>238</v>
      </c>
      <c r="C38" s="405"/>
      <c r="D38" s="405"/>
      <c r="E38" s="405"/>
      <c r="F38" s="405"/>
      <c r="G38" s="405"/>
      <c r="H38" s="252"/>
      <c r="I38" s="252"/>
    </row>
    <row r="39" spans="1:9" ht="46.2" customHeight="1" x14ac:dyDescent="0.3">
      <c r="A39" s="402" t="s">
        <v>730</v>
      </c>
      <c r="B39" s="402"/>
      <c r="C39" s="402"/>
      <c r="D39" s="402"/>
      <c r="E39" s="402"/>
      <c r="F39" s="402"/>
      <c r="G39" s="402"/>
      <c r="H39" s="167"/>
      <c r="I39" s="11"/>
    </row>
    <row r="40" spans="1:9" ht="28.2" customHeight="1" x14ac:dyDescent="0.3">
      <c r="A40" s="326" t="s">
        <v>585</v>
      </c>
      <c r="B40" s="398" t="s">
        <v>219</v>
      </c>
      <c r="C40" s="399"/>
      <c r="D40" s="312" t="s">
        <v>239</v>
      </c>
      <c r="E40" s="383"/>
      <c r="F40" s="383"/>
      <c r="G40" s="345"/>
      <c r="H40" s="191"/>
      <c r="I40" s="3"/>
    </row>
    <row r="41" spans="1:9" ht="16.2" customHeight="1" x14ac:dyDescent="0.3">
      <c r="A41" s="327"/>
      <c r="B41" s="400"/>
      <c r="C41" s="401"/>
      <c r="D41" s="312" t="s">
        <v>210</v>
      </c>
      <c r="E41" s="384"/>
      <c r="F41" s="384"/>
      <c r="G41" s="313"/>
      <c r="H41" s="10"/>
      <c r="I41" s="3"/>
    </row>
    <row r="42" spans="1:9" ht="31.2" customHeight="1" x14ac:dyDescent="0.3">
      <c r="A42" s="46" t="s">
        <v>240</v>
      </c>
      <c r="B42" s="314" t="s">
        <v>773</v>
      </c>
      <c r="C42" s="335"/>
      <c r="D42" s="394">
        <v>63835.42</v>
      </c>
      <c r="E42" s="395"/>
      <c r="F42" s="395"/>
      <c r="G42" s="396"/>
      <c r="H42" s="205"/>
      <c r="I42" s="3"/>
    </row>
    <row r="43" spans="1:9" ht="31.2" customHeight="1" x14ac:dyDescent="0.3">
      <c r="A43" s="46" t="s">
        <v>241</v>
      </c>
      <c r="B43" s="314" t="s">
        <v>774</v>
      </c>
      <c r="C43" s="335"/>
      <c r="D43" s="394">
        <v>39402.58</v>
      </c>
      <c r="E43" s="395"/>
      <c r="F43" s="395"/>
      <c r="G43" s="396"/>
      <c r="H43" s="205"/>
      <c r="I43" s="3"/>
    </row>
    <row r="44" spans="1:9" ht="33" customHeight="1" x14ac:dyDescent="0.3">
      <c r="A44" s="46" t="s">
        <v>242</v>
      </c>
      <c r="B44" s="314" t="s">
        <v>775</v>
      </c>
      <c r="C44" s="335"/>
      <c r="D44" s="394">
        <v>65437.73</v>
      </c>
      <c r="E44" s="395"/>
      <c r="F44" s="395"/>
      <c r="G44" s="396"/>
      <c r="H44" s="205"/>
      <c r="I44" s="3"/>
    </row>
    <row r="45" spans="1:9" ht="19.2" customHeight="1" x14ac:dyDescent="0.3">
      <c r="A45" s="1"/>
      <c r="B45" s="2" t="s">
        <v>119</v>
      </c>
      <c r="C45" s="19"/>
      <c r="D45" s="16"/>
      <c r="E45" s="3"/>
      <c r="F45" s="191"/>
      <c r="G45" s="3"/>
      <c r="H45" s="191"/>
      <c r="I45" s="3"/>
    </row>
    <row r="46" spans="1:9" ht="31.8" customHeight="1" x14ac:dyDescent="0.3">
      <c r="A46" s="37" t="s">
        <v>120</v>
      </c>
      <c r="B46" s="405" t="s">
        <v>562</v>
      </c>
      <c r="C46" s="405"/>
      <c r="D46" s="405"/>
      <c r="E46" s="405"/>
      <c r="F46" s="405"/>
      <c r="G46" s="405"/>
      <c r="H46" s="252"/>
      <c r="I46" s="252"/>
    </row>
    <row r="47" spans="1:9" ht="20.399999999999999" customHeight="1" x14ac:dyDescent="0.3">
      <c r="A47" s="37" t="s">
        <v>121</v>
      </c>
      <c r="B47" s="405" t="s">
        <v>243</v>
      </c>
      <c r="C47" s="405"/>
      <c r="D47" s="405"/>
      <c r="E47" s="405"/>
      <c r="F47" s="405"/>
      <c r="G47" s="405"/>
      <c r="H47" s="169"/>
      <c r="I47" s="84"/>
    </row>
    <row r="48" spans="1:9" ht="22.2" customHeight="1" x14ac:dyDescent="0.3">
      <c r="A48" s="37" t="s">
        <v>147</v>
      </c>
      <c r="B48" s="405" t="s">
        <v>244</v>
      </c>
      <c r="C48" s="405"/>
      <c r="D48" s="405"/>
      <c r="E48" s="405"/>
      <c r="F48" s="405"/>
      <c r="G48" s="405"/>
      <c r="H48" s="169"/>
      <c r="I48" s="84"/>
    </row>
    <row r="49" spans="1:9" x14ac:dyDescent="0.3">
      <c r="A49" s="23" t="s">
        <v>147</v>
      </c>
      <c r="B49" s="407" t="s">
        <v>563</v>
      </c>
      <c r="C49" s="407"/>
      <c r="D49" s="407"/>
      <c r="E49" s="407"/>
      <c r="F49" s="407"/>
      <c r="G49" s="407"/>
      <c r="H49" s="407"/>
      <c r="I49" s="407"/>
    </row>
  </sheetData>
  <mergeCells count="56">
    <mergeCell ref="B46:G46"/>
    <mergeCell ref="A2:G2"/>
    <mergeCell ref="B48:G48"/>
    <mergeCell ref="B49:I49"/>
    <mergeCell ref="A40:A41"/>
    <mergeCell ref="B40:C41"/>
    <mergeCell ref="D40:G40"/>
    <mergeCell ref="D41:G41"/>
    <mergeCell ref="B42:C42"/>
    <mergeCell ref="D42:G42"/>
    <mergeCell ref="B43:C43"/>
    <mergeCell ref="D43:G43"/>
    <mergeCell ref="B44:C44"/>
    <mergeCell ref="D44:G44"/>
    <mergeCell ref="B47:G47"/>
    <mergeCell ref="B30:G30"/>
    <mergeCell ref="A39:G39"/>
    <mergeCell ref="B21:C21"/>
    <mergeCell ref="E21:G21"/>
    <mergeCell ref="B26:G26"/>
    <mergeCell ref="B28:G28"/>
    <mergeCell ref="B23:G23"/>
    <mergeCell ref="B24:G24"/>
    <mergeCell ref="B25:G25"/>
    <mergeCell ref="B27:G27"/>
    <mergeCell ref="B29:G29"/>
    <mergeCell ref="B38:G38"/>
    <mergeCell ref="B20:C20"/>
    <mergeCell ref="E20:G20"/>
    <mergeCell ref="A15:G15"/>
    <mergeCell ref="A16:A17"/>
    <mergeCell ref="B16:C17"/>
    <mergeCell ref="D16:G16"/>
    <mergeCell ref="E17:G17"/>
    <mergeCell ref="B18:C18"/>
    <mergeCell ref="E18:G18"/>
    <mergeCell ref="B19:C19"/>
    <mergeCell ref="E19:G19"/>
    <mergeCell ref="E6:G6"/>
    <mergeCell ref="A1:G1"/>
    <mergeCell ref="A3:A4"/>
    <mergeCell ref="B3:B4"/>
    <mergeCell ref="C3:D3"/>
    <mergeCell ref="E3:G3"/>
    <mergeCell ref="C4:D4"/>
    <mergeCell ref="E4:G4"/>
    <mergeCell ref="C5:D5"/>
    <mergeCell ref="E5:G5"/>
    <mergeCell ref="C6:D6"/>
    <mergeCell ref="B13:G13"/>
    <mergeCell ref="B14:G14"/>
    <mergeCell ref="B8:G8"/>
    <mergeCell ref="B9:G9"/>
    <mergeCell ref="B10:G10"/>
    <mergeCell ref="B11:G11"/>
    <mergeCell ref="B12:G12"/>
  </mergeCell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43" workbookViewId="0">
      <selection sqref="A1:G1"/>
    </sheetView>
  </sheetViews>
  <sheetFormatPr defaultRowHeight="14.4" x14ac:dyDescent="0.3"/>
  <cols>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409" t="s">
        <v>754</v>
      </c>
      <c r="B1" s="409"/>
      <c r="C1" s="409"/>
      <c r="D1" s="409"/>
      <c r="E1" s="409"/>
      <c r="F1" s="409"/>
      <c r="G1" s="409"/>
      <c r="H1" s="260"/>
      <c r="I1" s="3"/>
    </row>
    <row r="2" spans="1:9" ht="8.4" customHeight="1" x14ac:dyDescent="0.3">
      <c r="A2" s="260"/>
      <c r="B2" s="260"/>
      <c r="C2" s="260"/>
      <c r="D2" s="260"/>
      <c r="E2" s="260"/>
      <c r="F2" s="260"/>
      <c r="G2" s="260"/>
      <c r="H2" s="260"/>
      <c r="I2" s="3"/>
    </row>
    <row r="3" spans="1:9" ht="22.8" customHeight="1" x14ac:dyDescent="0.3">
      <c r="A3" s="411" t="s">
        <v>245</v>
      </c>
      <c r="B3" s="411"/>
      <c r="C3" s="411"/>
      <c r="D3" s="411"/>
      <c r="E3" s="411"/>
      <c r="F3" s="411"/>
      <c r="G3" s="411"/>
      <c r="H3" s="181"/>
      <c r="I3" s="3"/>
    </row>
    <row r="4" spans="1:9" ht="19.8" customHeight="1" x14ac:dyDescent="0.3">
      <c r="A4" s="412" t="s">
        <v>585</v>
      </c>
      <c r="B4" s="377" t="s">
        <v>219</v>
      </c>
      <c r="C4" s="414" t="s">
        <v>246</v>
      </c>
      <c r="D4" s="415"/>
      <c r="E4" s="415"/>
      <c r="F4" s="415"/>
      <c r="G4" s="415"/>
      <c r="H4" s="206"/>
      <c r="I4" s="3"/>
    </row>
    <row r="5" spans="1:9" ht="28.8" customHeight="1" x14ac:dyDescent="0.3">
      <c r="A5" s="412"/>
      <c r="B5" s="412"/>
      <c r="C5" s="377" t="s">
        <v>210</v>
      </c>
      <c r="D5" s="416"/>
      <c r="E5" s="322" t="s">
        <v>211</v>
      </c>
      <c r="F5" s="390"/>
      <c r="G5" s="323"/>
      <c r="H5" s="204"/>
      <c r="I5" s="3"/>
    </row>
    <row r="6" spans="1:9" ht="26.4" x14ac:dyDescent="0.3">
      <c r="A6" s="413"/>
      <c r="B6" s="413"/>
      <c r="C6" s="104" t="s">
        <v>247</v>
      </c>
      <c r="D6" s="106" t="s">
        <v>248</v>
      </c>
      <c r="E6" s="104" t="s">
        <v>247</v>
      </c>
      <c r="F6" s="183"/>
      <c r="G6" s="106" t="s">
        <v>248</v>
      </c>
      <c r="H6" s="204"/>
      <c r="I6" s="3"/>
    </row>
    <row r="7" spans="1:9" ht="46.8" customHeight="1" x14ac:dyDescent="0.3">
      <c r="A7" s="55" t="s">
        <v>249</v>
      </c>
      <c r="B7" s="105" t="s">
        <v>250</v>
      </c>
      <c r="C7" s="56">
        <v>4638.84</v>
      </c>
      <c r="D7" s="56">
        <v>4638.84</v>
      </c>
      <c r="E7" s="56">
        <v>8759.89</v>
      </c>
      <c r="F7" s="56"/>
      <c r="G7" s="56">
        <v>8759.89</v>
      </c>
      <c r="H7" s="207"/>
      <c r="I7" s="3"/>
    </row>
    <row r="8" spans="1:9" ht="33" customHeight="1" x14ac:dyDescent="0.3">
      <c r="A8" s="122" t="s">
        <v>251</v>
      </c>
      <c r="B8" s="105" t="s">
        <v>252</v>
      </c>
      <c r="C8" s="56">
        <v>10491.08</v>
      </c>
      <c r="D8" s="56">
        <v>7968.15</v>
      </c>
      <c r="E8" s="56">
        <v>19811.21</v>
      </c>
      <c r="F8" s="56"/>
      <c r="G8" s="56">
        <v>14765.34</v>
      </c>
      <c r="H8" s="207"/>
      <c r="I8" s="3"/>
    </row>
    <row r="9" spans="1:9" ht="22.8" customHeight="1" x14ac:dyDescent="0.3">
      <c r="A9" s="92"/>
      <c r="B9" s="26" t="s">
        <v>119</v>
      </c>
      <c r="C9" s="26"/>
      <c r="D9" s="26"/>
      <c r="E9" s="26"/>
      <c r="F9" s="26"/>
      <c r="G9" s="26"/>
      <c r="H9" s="26"/>
      <c r="I9" s="3"/>
    </row>
    <row r="10" spans="1:9" ht="57" customHeight="1" x14ac:dyDescent="0.3">
      <c r="A10" s="27" t="s">
        <v>120</v>
      </c>
      <c r="B10" s="405" t="s">
        <v>767</v>
      </c>
      <c r="C10" s="405"/>
      <c r="D10" s="405"/>
      <c r="E10" s="405"/>
      <c r="F10" s="405"/>
      <c r="G10" s="405"/>
      <c r="H10" s="252"/>
      <c r="I10" s="252"/>
    </row>
    <row r="11" spans="1:9" ht="22.8" customHeight="1" x14ac:dyDescent="0.3">
      <c r="A11" s="27"/>
      <c r="B11" s="405" t="s">
        <v>768</v>
      </c>
      <c r="C11" s="405"/>
      <c r="D11" s="405"/>
      <c r="E11" s="405"/>
      <c r="F11" s="405"/>
      <c r="G11" s="405"/>
      <c r="H11" s="252"/>
      <c r="I11" s="252"/>
    </row>
    <row r="12" spans="1:9" ht="84" customHeight="1" x14ac:dyDescent="0.3">
      <c r="A12" s="27" t="s">
        <v>121</v>
      </c>
      <c r="B12" s="405" t="s">
        <v>769</v>
      </c>
      <c r="C12" s="405"/>
      <c r="D12" s="405"/>
      <c r="E12" s="405"/>
      <c r="F12" s="405"/>
      <c r="G12" s="405"/>
      <c r="H12" s="251"/>
      <c r="I12" s="251"/>
    </row>
    <row r="13" spans="1:9" ht="18.600000000000001" customHeight="1" x14ac:dyDescent="0.3">
      <c r="A13" s="28"/>
      <c r="B13" s="234" t="s">
        <v>564</v>
      </c>
      <c r="C13" s="234"/>
      <c r="D13" s="234"/>
      <c r="E13" s="234"/>
      <c r="F13" s="234"/>
      <c r="G13" s="234"/>
      <c r="H13" s="234"/>
      <c r="I13" s="21"/>
    </row>
    <row r="14" spans="1:9" ht="16.8" customHeight="1" x14ac:dyDescent="0.3">
      <c r="A14" s="93"/>
      <c r="B14" s="404" t="s">
        <v>226</v>
      </c>
      <c r="C14" s="404"/>
      <c r="D14" s="404"/>
      <c r="E14" s="404"/>
      <c r="F14" s="404"/>
      <c r="G14" s="404"/>
      <c r="H14" s="171"/>
      <c r="I14" s="21"/>
    </row>
    <row r="15" spans="1:9" ht="18.600000000000001" customHeight="1" x14ac:dyDescent="0.3">
      <c r="A15" s="411" t="s">
        <v>253</v>
      </c>
      <c r="B15" s="426"/>
      <c r="C15" s="426"/>
      <c r="D15" s="426"/>
      <c r="E15" s="426"/>
      <c r="F15" s="426"/>
      <c r="G15" s="426"/>
      <c r="H15" s="182"/>
      <c r="I15" s="21"/>
    </row>
    <row r="16" spans="1:9" ht="22.8" customHeight="1" x14ac:dyDescent="0.3">
      <c r="A16" s="412" t="s">
        <v>585</v>
      </c>
      <c r="B16" s="427" t="s">
        <v>219</v>
      </c>
      <c r="C16" s="428"/>
      <c r="D16" s="417" t="s">
        <v>547</v>
      </c>
      <c r="E16" s="418"/>
      <c r="F16" s="418"/>
      <c r="G16" s="419"/>
      <c r="H16" s="21"/>
      <c r="I16" s="3"/>
    </row>
    <row r="17" spans="1:9" ht="45.6" customHeight="1" x14ac:dyDescent="0.3">
      <c r="A17" s="412"/>
      <c r="B17" s="429"/>
      <c r="C17" s="430"/>
      <c r="D17" s="86" t="s">
        <v>210</v>
      </c>
      <c r="E17" s="322" t="s">
        <v>211</v>
      </c>
      <c r="F17" s="390"/>
      <c r="G17" s="323"/>
      <c r="H17" s="204"/>
      <c r="I17" s="3"/>
    </row>
    <row r="18" spans="1:9" ht="37.799999999999997" customHeight="1" x14ac:dyDescent="0.3">
      <c r="A18" s="55" t="s">
        <v>254</v>
      </c>
      <c r="B18" s="420" t="s">
        <v>255</v>
      </c>
      <c r="C18" s="420"/>
      <c r="D18" s="87">
        <v>2685.9634153453453</v>
      </c>
      <c r="E18" s="421">
        <v>3875.62</v>
      </c>
      <c r="F18" s="422"/>
      <c r="G18" s="423"/>
      <c r="H18" s="207"/>
      <c r="I18" s="3"/>
    </row>
    <row r="19" spans="1:9" ht="38.4" customHeight="1" x14ac:dyDescent="0.3">
      <c r="A19" s="55" t="s">
        <v>256</v>
      </c>
      <c r="B19" s="420" t="s">
        <v>257</v>
      </c>
      <c r="C19" s="420"/>
      <c r="D19" s="87">
        <v>1862.81</v>
      </c>
      <c r="E19" s="421">
        <v>3401.01</v>
      </c>
      <c r="F19" s="422"/>
      <c r="G19" s="423"/>
      <c r="H19" s="207"/>
      <c r="I19" s="3"/>
    </row>
    <row r="20" spans="1:9" ht="30" customHeight="1" x14ac:dyDescent="0.3">
      <c r="A20" s="55" t="s">
        <v>258</v>
      </c>
      <c r="B20" s="420" t="s">
        <v>259</v>
      </c>
      <c r="C20" s="420"/>
      <c r="D20" s="87">
        <v>935.04</v>
      </c>
      <c r="E20" s="421">
        <v>1610.97</v>
      </c>
      <c r="F20" s="422"/>
      <c r="G20" s="423"/>
      <c r="H20" s="207"/>
      <c r="I20" s="3"/>
    </row>
    <row r="21" spans="1:9" ht="28.8" customHeight="1" x14ac:dyDescent="0.3">
      <c r="A21" s="55" t="s">
        <v>260</v>
      </c>
      <c r="B21" s="420" t="s">
        <v>261</v>
      </c>
      <c r="C21" s="420"/>
      <c r="D21" s="87">
        <v>1759.46</v>
      </c>
      <c r="E21" s="421">
        <v>2473.69</v>
      </c>
      <c r="F21" s="422"/>
      <c r="G21" s="423"/>
      <c r="H21" s="207"/>
      <c r="I21" s="3"/>
    </row>
    <row r="22" spans="1:9" x14ac:dyDescent="0.3">
      <c r="A22" s="92"/>
      <c r="B22" s="410" t="s">
        <v>262</v>
      </c>
      <c r="C22" s="410"/>
      <c r="D22" s="424"/>
      <c r="E22" s="424"/>
      <c r="F22" s="424"/>
      <c r="G22" s="424"/>
      <c r="H22" s="185"/>
      <c r="I22" s="3"/>
    </row>
    <row r="23" spans="1:9" ht="25.8" customHeight="1" x14ac:dyDescent="0.3">
      <c r="A23" s="94">
        <v>1</v>
      </c>
      <c r="B23" s="298" t="s">
        <v>263</v>
      </c>
      <c r="C23" s="298"/>
      <c r="D23" s="298"/>
      <c r="E23" s="298"/>
      <c r="F23" s="298"/>
      <c r="G23" s="298"/>
      <c r="H23" s="8"/>
      <c r="I23" s="8"/>
    </row>
    <row r="24" spans="1:9" ht="22.2" customHeight="1" x14ac:dyDescent="0.3">
      <c r="A24" s="94"/>
      <c r="B24" s="410" t="s">
        <v>264</v>
      </c>
      <c r="C24" s="410"/>
      <c r="D24" s="410"/>
      <c r="E24" s="410"/>
      <c r="F24" s="410"/>
      <c r="G24" s="410"/>
      <c r="H24" s="184"/>
      <c r="I24" s="3"/>
    </row>
    <row r="25" spans="1:9" ht="22.2" customHeight="1" x14ac:dyDescent="0.3">
      <c r="A25" s="94"/>
      <c r="B25" s="410" t="s">
        <v>265</v>
      </c>
      <c r="C25" s="410"/>
      <c r="D25" s="410"/>
      <c r="E25" s="410"/>
      <c r="F25" s="410"/>
      <c r="G25" s="410"/>
      <c r="H25" s="184"/>
      <c r="I25" s="3"/>
    </row>
    <row r="26" spans="1:9" ht="19.8" customHeight="1" x14ac:dyDescent="0.3">
      <c r="A26" s="94"/>
      <c r="B26" s="410" t="s">
        <v>266</v>
      </c>
      <c r="C26" s="410"/>
      <c r="D26" s="410"/>
      <c r="E26" s="410"/>
      <c r="F26" s="410"/>
      <c r="G26" s="410"/>
      <c r="H26" s="184"/>
      <c r="I26" s="3"/>
    </row>
    <row r="27" spans="1:9" ht="28.2" customHeight="1" x14ac:dyDescent="0.3">
      <c r="A27" s="94">
        <v>2</v>
      </c>
      <c r="B27" s="298" t="s">
        <v>572</v>
      </c>
      <c r="C27" s="298"/>
      <c r="D27" s="298"/>
      <c r="E27" s="298"/>
      <c r="F27" s="298"/>
      <c r="G27" s="298"/>
      <c r="H27" s="8"/>
      <c r="I27" s="8"/>
    </row>
    <row r="28" spans="1:9" x14ac:dyDescent="0.3">
      <c r="A28" s="92"/>
      <c r="B28" s="92"/>
      <c r="C28" s="92"/>
      <c r="D28" s="92"/>
      <c r="E28" s="92"/>
      <c r="F28" s="92"/>
      <c r="G28" s="92"/>
      <c r="H28" s="92"/>
      <c r="I28" s="3"/>
    </row>
    <row r="29" spans="1:9" x14ac:dyDescent="0.3">
      <c r="A29" s="411" t="s">
        <v>267</v>
      </c>
      <c r="B29" s="426"/>
      <c r="C29" s="426"/>
      <c r="D29" s="426"/>
      <c r="E29" s="426"/>
      <c r="F29" s="426"/>
      <c r="G29" s="426"/>
      <c r="H29" s="182"/>
      <c r="I29" s="3"/>
    </row>
    <row r="30" spans="1:9" x14ac:dyDescent="0.3">
      <c r="A30" s="92"/>
      <c r="B30" s="92"/>
      <c r="C30" s="92"/>
      <c r="D30" s="92"/>
      <c r="E30" s="92"/>
      <c r="F30" s="92"/>
      <c r="G30" s="92"/>
      <c r="H30" s="92"/>
      <c r="I30" s="3"/>
    </row>
    <row r="31" spans="1:9" ht="21.6" customHeight="1" x14ac:dyDescent="0.3">
      <c r="A31" s="412" t="s">
        <v>624</v>
      </c>
      <c r="B31" s="414" t="s">
        <v>219</v>
      </c>
      <c r="C31" s="414"/>
      <c r="D31" s="414" t="s">
        <v>268</v>
      </c>
      <c r="E31" s="417"/>
      <c r="F31" s="417"/>
      <c r="G31" s="414"/>
      <c r="H31" s="21"/>
      <c r="I31" s="3"/>
    </row>
    <row r="32" spans="1:9" ht="37.799999999999997" customHeight="1" x14ac:dyDescent="0.3">
      <c r="A32" s="412"/>
      <c r="B32" s="414"/>
      <c r="C32" s="414"/>
      <c r="D32" s="86" t="s">
        <v>210</v>
      </c>
      <c r="E32" s="322" t="s">
        <v>211</v>
      </c>
      <c r="F32" s="390"/>
      <c r="G32" s="323"/>
      <c r="H32" s="204"/>
      <c r="I32" s="3"/>
    </row>
    <row r="33" spans="1:9" ht="40.799999999999997" customHeight="1" x14ac:dyDescent="0.3">
      <c r="A33" s="57" t="s">
        <v>269</v>
      </c>
      <c r="B33" s="425" t="s">
        <v>270</v>
      </c>
      <c r="C33" s="425"/>
      <c r="D33" s="58">
        <v>31615.75</v>
      </c>
      <c r="E33" s="350">
        <v>61362.47</v>
      </c>
      <c r="F33" s="388"/>
      <c r="G33" s="351"/>
      <c r="H33" s="200"/>
      <c r="I33" s="3"/>
    </row>
    <row r="34" spans="1:9" ht="30" customHeight="1" x14ac:dyDescent="0.3">
      <c r="A34" s="57" t="s">
        <v>271</v>
      </c>
      <c r="B34" s="425" t="s">
        <v>272</v>
      </c>
      <c r="C34" s="425"/>
      <c r="D34" s="58">
        <v>1053.8599999999999</v>
      </c>
      <c r="E34" s="350">
        <v>2045.44</v>
      </c>
      <c r="F34" s="388"/>
      <c r="G34" s="351"/>
      <c r="H34" s="200"/>
      <c r="I34" s="3"/>
    </row>
    <row r="35" spans="1:9" x14ac:dyDescent="0.3">
      <c r="A35" s="2"/>
      <c r="B35" s="2"/>
      <c r="C35" s="2"/>
      <c r="D35" s="2"/>
      <c r="E35" s="2"/>
      <c r="F35" s="2"/>
      <c r="G35" s="2"/>
      <c r="H35" s="2"/>
      <c r="I35" s="3"/>
    </row>
    <row r="36" spans="1:9" ht="29.4" customHeight="1" x14ac:dyDescent="0.3">
      <c r="A36" s="311" t="s">
        <v>542</v>
      </c>
      <c r="B36" s="311"/>
      <c r="C36" s="311"/>
      <c r="D36" s="311"/>
      <c r="E36" s="311"/>
      <c r="F36" s="311"/>
      <c r="G36" s="311"/>
      <c r="H36" s="167"/>
      <c r="I36" s="12"/>
    </row>
    <row r="37" spans="1:9" ht="36.6" customHeight="1" x14ac:dyDescent="0.3">
      <c r="A37" s="231" t="s">
        <v>624</v>
      </c>
      <c r="B37" s="344" t="s">
        <v>219</v>
      </c>
      <c r="C37" s="345"/>
      <c r="D37" s="80" t="s">
        <v>151</v>
      </c>
      <c r="E37" s="80" t="s">
        <v>565</v>
      </c>
      <c r="F37" s="173"/>
      <c r="G37" s="80" t="s">
        <v>160</v>
      </c>
      <c r="H37" s="10"/>
      <c r="I37" s="3"/>
    </row>
    <row r="38" spans="1:9" ht="33.6" customHeight="1" x14ac:dyDescent="0.3">
      <c r="A38" s="46" t="s">
        <v>273</v>
      </c>
      <c r="B38" s="314" t="s">
        <v>274</v>
      </c>
      <c r="C38" s="335"/>
      <c r="D38" s="76" t="s">
        <v>275</v>
      </c>
      <c r="E38" s="81">
        <v>5400</v>
      </c>
      <c r="F38" s="189"/>
      <c r="G38" s="59" t="s">
        <v>566</v>
      </c>
      <c r="H38" s="208"/>
      <c r="I38" s="3"/>
    </row>
    <row r="39" spans="1:9" ht="32.4" customHeight="1" x14ac:dyDescent="0.3">
      <c r="A39" s="46" t="s">
        <v>276</v>
      </c>
      <c r="B39" s="314" t="s">
        <v>277</v>
      </c>
      <c r="C39" s="335"/>
      <c r="D39" s="76" t="s">
        <v>278</v>
      </c>
      <c r="E39" s="81">
        <v>340000</v>
      </c>
      <c r="F39" s="189"/>
      <c r="G39" s="59" t="s">
        <v>567</v>
      </c>
      <c r="H39" s="208"/>
      <c r="I39" s="3"/>
    </row>
    <row r="40" spans="1:9" ht="19.2" customHeight="1" x14ac:dyDescent="0.3">
      <c r="A40" s="1"/>
      <c r="B40" s="298" t="s">
        <v>144</v>
      </c>
      <c r="C40" s="298"/>
      <c r="D40" s="298"/>
      <c r="E40" s="3"/>
      <c r="F40" s="191"/>
      <c r="G40" s="3"/>
      <c r="H40" s="191"/>
      <c r="I40" s="3"/>
    </row>
    <row r="41" spans="1:9" ht="39" customHeight="1" x14ac:dyDescent="0.3">
      <c r="A41" s="38" t="s">
        <v>120</v>
      </c>
      <c r="B41" s="298" t="s">
        <v>279</v>
      </c>
      <c r="C41" s="298"/>
      <c r="D41" s="298"/>
      <c r="E41" s="298"/>
      <c r="F41" s="298"/>
      <c r="G41" s="298"/>
      <c r="H41" s="180"/>
      <c r="I41" s="3"/>
    </row>
    <row r="42" spans="1:9" x14ac:dyDescent="0.3">
      <c r="A42" s="6"/>
      <c r="B42" s="13"/>
      <c r="C42" s="13"/>
      <c r="D42" s="25"/>
      <c r="E42" s="25"/>
      <c r="F42" s="25"/>
      <c r="G42" s="25"/>
      <c r="H42" s="25"/>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13" workbookViewId="0">
      <selection activeCell="A80" sqref="A80:E8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324" t="s">
        <v>751</v>
      </c>
      <c r="B1" s="324"/>
      <c r="C1" s="324"/>
      <c r="D1" s="324"/>
      <c r="E1" s="324"/>
      <c r="F1" s="168"/>
      <c r="G1" s="5"/>
      <c r="H1" s="5"/>
      <c r="I1" s="5"/>
    </row>
    <row r="2" spans="1:9" ht="18" customHeight="1" x14ac:dyDescent="0.3">
      <c r="A2" s="435" t="s">
        <v>280</v>
      </c>
      <c r="B2" s="435"/>
      <c r="C2" s="435"/>
      <c r="D2" s="435"/>
      <c r="E2" s="435"/>
      <c r="F2" s="175"/>
      <c r="G2" s="12"/>
      <c r="H2" s="168"/>
      <c r="I2" s="12"/>
    </row>
    <row r="3" spans="1:9" ht="26.4" x14ac:dyDescent="0.3">
      <c r="A3" s="74" t="s">
        <v>624</v>
      </c>
      <c r="B3" s="433" t="s">
        <v>281</v>
      </c>
      <c r="C3" s="434"/>
      <c r="D3" s="80" t="s">
        <v>160</v>
      </c>
      <c r="E3" s="80" t="s">
        <v>268</v>
      </c>
      <c r="F3" s="10"/>
      <c r="G3" s="12"/>
      <c r="H3" s="168"/>
      <c r="I3" s="12"/>
    </row>
    <row r="4" spans="1:9" x14ac:dyDescent="0.3">
      <c r="A4" s="4" t="s">
        <v>282</v>
      </c>
      <c r="B4" s="314" t="s">
        <v>283</v>
      </c>
      <c r="C4" s="335"/>
      <c r="D4" s="4" t="s">
        <v>568</v>
      </c>
      <c r="E4" s="60">
        <v>1740.64</v>
      </c>
      <c r="F4" s="195"/>
      <c r="G4" s="25"/>
      <c r="H4" s="25"/>
      <c r="I4" s="15"/>
    </row>
    <row r="5" spans="1:9" x14ac:dyDescent="0.3">
      <c r="A5" s="4" t="s">
        <v>284</v>
      </c>
      <c r="B5" s="314" t="s">
        <v>285</v>
      </c>
      <c r="C5" s="335"/>
      <c r="D5" s="4" t="s">
        <v>568</v>
      </c>
      <c r="E5" s="60">
        <v>1372.06</v>
      </c>
      <c r="F5" s="195"/>
      <c r="G5" s="25"/>
      <c r="H5" s="25"/>
      <c r="I5" s="15"/>
    </row>
    <row r="6" spans="1:9" x14ac:dyDescent="0.3">
      <c r="A6" s="4" t="s">
        <v>286</v>
      </c>
      <c r="B6" s="314" t="s">
        <v>287</v>
      </c>
      <c r="C6" s="335"/>
      <c r="D6" s="4" t="s">
        <v>568</v>
      </c>
      <c r="E6" s="60">
        <v>1167.31</v>
      </c>
      <c r="F6" s="195"/>
      <c r="G6" s="25"/>
      <c r="H6" s="25"/>
      <c r="I6" s="15"/>
    </row>
    <row r="7" spans="1:9" x14ac:dyDescent="0.3">
      <c r="A7" s="4" t="s">
        <v>288</v>
      </c>
      <c r="B7" s="314" t="s">
        <v>289</v>
      </c>
      <c r="C7" s="335"/>
      <c r="D7" s="4" t="s">
        <v>568</v>
      </c>
      <c r="E7" s="60">
        <v>2356.14</v>
      </c>
      <c r="F7" s="195"/>
      <c r="G7" s="25"/>
      <c r="H7" s="25"/>
      <c r="I7" s="15"/>
    </row>
    <row r="8" spans="1:9" x14ac:dyDescent="0.3">
      <c r="A8" s="4" t="s">
        <v>290</v>
      </c>
      <c r="B8" s="314" t="s">
        <v>291</v>
      </c>
      <c r="C8" s="335"/>
      <c r="D8" s="4" t="s">
        <v>568</v>
      </c>
      <c r="E8" s="60">
        <v>1451.72</v>
      </c>
      <c r="F8" s="195"/>
      <c r="G8" s="25"/>
      <c r="H8" s="25"/>
      <c r="I8" s="15"/>
    </row>
    <row r="9" spans="1:9" x14ac:dyDescent="0.3">
      <c r="A9" s="4" t="s">
        <v>292</v>
      </c>
      <c r="B9" s="314" t="s">
        <v>293</v>
      </c>
      <c r="C9" s="335"/>
      <c r="D9" s="4" t="s">
        <v>568</v>
      </c>
      <c r="E9" s="60">
        <v>1000.29</v>
      </c>
      <c r="F9" s="195"/>
      <c r="G9" s="12"/>
      <c r="H9" s="168"/>
      <c r="I9" s="12"/>
    </row>
    <row r="10" spans="1:9" x14ac:dyDescent="0.3">
      <c r="A10" s="4" t="s">
        <v>294</v>
      </c>
      <c r="B10" s="314" t="s">
        <v>295</v>
      </c>
      <c r="C10" s="335"/>
      <c r="D10" s="4" t="s">
        <v>568</v>
      </c>
      <c r="E10" s="60">
        <v>1024.49</v>
      </c>
      <c r="F10" s="195"/>
      <c r="G10" s="12"/>
      <c r="H10" s="168"/>
      <c r="I10" s="12"/>
    </row>
    <row r="11" spans="1:9" x14ac:dyDescent="0.3">
      <c r="A11" s="4" t="s">
        <v>296</v>
      </c>
      <c r="B11" s="314" t="s">
        <v>297</v>
      </c>
      <c r="C11" s="335"/>
      <c r="D11" s="4" t="s">
        <v>568</v>
      </c>
      <c r="E11" s="60">
        <v>1176.96</v>
      </c>
      <c r="F11" s="195"/>
      <c r="G11" s="12"/>
      <c r="H11" s="168"/>
      <c r="I11" s="12"/>
    </row>
    <row r="12" spans="1:9" x14ac:dyDescent="0.3">
      <c r="A12" s="95"/>
      <c r="B12" s="7"/>
      <c r="C12" s="7"/>
      <c r="D12" s="95"/>
      <c r="E12" s="96"/>
      <c r="F12" s="96"/>
      <c r="G12" s="25"/>
      <c r="H12" s="25"/>
      <c r="I12" s="15"/>
    </row>
    <row r="13" spans="1:9" x14ac:dyDescent="0.3">
      <c r="A13" s="436" t="s">
        <v>298</v>
      </c>
      <c r="B13" s="436"/>
      <c r="C13" s="436"/>
      <c r="D13" s="436"/>
      <c r="E13" s="436"/>
      <c r="F13" s="175"/>
      <c r="G13" s="12"/>
      <c r="H13" s="168"/>
      <c r="I13" s="12"/>
    </row>
    <row r="14" spans="1:9" ht="26.4" x14ac:dyDescent="0.3">
      <c r="A14" s="70" t="s">
        <v>624</v>
      </c>
      <c r="B14" s="433" t="s">
        <v>281</v>
      </c>
      <c r="C14" s="434"/>
      <c r="D14" s="80" t="s">
        <v>160</v>
      </c>
      <c r="E14" s="80" t="s">
        <v>268</v>
      </c>
      <c r="F14" s="10"/>
      <c r="G14" s="12"/>
      <c r="H14" s="168"/>
      <c r="I14" s="12"/>
    </row>
    <row r="15" spans="1:9" ht="31.2" customHeight="1" x14ac:dyDescent="0.3">
      <c r="A15" s="4" t="s">
        <v>299</v>
      </c>
      <c r="B15" s="431" t="s">
        <v>300</v>
      </c>
      <c r="C15" s="432"/>
      <c r="D15" s="4" t="s">
        <v>568</v>
      </c>
      <c r="E15" s="88">
        <v>1376.57</v>
      </c>
      <c r="F15" s="39"/>
      <c r="G15" s="12"/>
      <c r="H15" s="168"/>
      <c r="I15" s="12"/>
    </row>
    <row r="16" spans="1:9" ht="23.4" customHeight="1" x14ac:dyDescent="0.3">
      <c r="A16" s="4" t="s">
        <v>301</v>
      </c>
      <c r="B16" s="431" t="s">
        <v>302</v>
      </c>
      <c r="C16" s="432"/>
      <c r="D16" s="4" t="s">
        <v>568</v>
      </c>
      <c r="E16" s="88">
        <v>1166.21</v>
      </c>
      <c r="F16" s="39"/>
      <c r="G16" s="12"/>
      <c r="H16" s="168"/>
      <c r="I16" s="12"/>
    </row>
    <row r="17" spans="1:9" ht="25.05" customHeight="1" x14ac:dyDescent="0.3">
      <c r="A17" s="4" t="s">
        <v>303</v>
      </c>
      <c r="B17" s="431" t="s">
        <v>304</v>
      </c>
      <c r="C17" s="432"/>
      <c r="D17" s="4" t="s">
        <v>568</v>
      </c>
      <c r="E17" s="88">
        <v>1267.04</v>
      </c>
      <c r="F17" s="39"/>
      <c r="G17" s="12"/>
      <c r="H17" s="168"/>
      <c r="I17" s="12"/>
    </row>
    <row r="18" spans="1:9" ht="25.05" customHeight="1" x14ac:dyDescent="0.3">
      <c r="A18" s="4" t="s">
        <v>305</v>
      </c>
      <c r="B18" s="431" t="s">
        <v>306</v>
      </c>
      <c r="C18" s="432"/>
      <c r="D18" s="4" t="s">
        <v>568</v>
      </c>
      <c r="E18" s="88">
        <v>3117.02</v>
      </c>
      <c r="F18" s="39"/>
      <c r="G18" s="12"/>
      <c r="H18" s="168"/>
      <c r="I18" s="12"/>
    </row>
    <row r="19" spans="1:9" ht="21" customHeight="1" x14ac:dyDescent="0.3">
      <c r="A19" s="4" t="s">
        <v>307</v>
      </c>
      <c r="B19" s="431" t="s">
        <v>308</v>
      </c>
      <c r="C19" s="432"/>
      <c r="D19" s="4" t="s">
        <v>568</v>
      </c>
      <c r="E19" s="88">
        <v>1047.23</v>
      </c>
      <c r="F19" s="39"/>
      <c r="G19" s="12"/>
      <c r="H19" s="168"/>
      <c r="I19" s="12"/>
    </row>
    <row r="20" spans="1:9" ht="21" customHeight="1" x14ac:dyDescent="0.3">
      <c r="A20" s="4" t="s">
        <v>309</v>
      </c>
      <c r="B20" s="431" t="s">
        <v>310</v>
      </c>
      <c r="C20" s="432"/>
      <c r="D20" s="4" t="s">
        <v>568</v>
      </c>
      <c r="E20" s="88">
        <v>1162.24</v>
      </c>
      <c r="F20" s="39"/>
      <c r="G20" s="12"/>
      <c r="H20" s="168"/>
      <c r="I20" s="12"/>
    </row>
    <row r="21" spans="1:9" ht="19.8" customHeight="1" x14ac:dyDescent="0.3">
      <c r="A21" s="4" t="s">
        <v>311</v>
      </c>
      <c r="B21" s="431" t="s">
        <v>312</v>
      </c>
      <c r="C21" s="432"/>
      <c r="D21" s="4" t="s">
        <v>568</v>
      </c>
      <c r="E21" s="88">
        <v>1227.31</v>
      </c>
      <c r="F21" s="39"/>
      <c r="G21" s="12"/>
      <c r="H21" s="168"/>
      <c r="I21" s="12"/>
    </row>
    <row r="22" spans="1:9" ht="21" customHeight="1" x14ac:dyDescent="0.3">
      <c r="A22" s="4" t="s">
        <v>313</v>
      </c>
      <c r="B22" s="437" t="s">
        <v>314</v>
      </c>
      <c r="C22" s="438"/>
      <c r="D22" s="4" t="s">
        <v>568</v>
      </c>
      <c r="E22" s="88">
        <v>1688.12</v>
      </c>
      <c r="F22" s="39"/>
      <c r="G22" s="12"/>
      <c r="H22" s="168"/>
      <c r="I22" s="12"/>
    </row>
    <row r="23" spans="1:9" ht="19.2" customHeight="1" x14ac:dyDescent="0.3">
      <c r="A23" s="4" t="s">
        <v>315</v>
      </c>
      <c r="B23" s="431" t="s">
        <v>316</v>
      </c>
      <c r="C23" s="432"/>
      <c r="D23" s="4" t="s">
        <v>568</v>
      </c>
      <c r="E23" s="88">
        <v>1977.81</v>
      </c>
      <c r="F23" s="39"/>
      <c r="G23" s="12"/>
      <c r="H23" s="168"/>
      <c r="I23" s="12"/>
    </row>
    <row r="24" spans="1:9" ht="17.399999999999999" customHeight="1" x14ac:dyDescent="0.3">
      <c r="A24" s="4" t="s">
        <v>317</v>
      </c>
      <c r="B24" s="431" t="s">
        <v>318</v>
      </c>
      <c r="C24" s="432"/>
      <c r="D24" s="4" t="s">
        <v>568</v>
      </c>
      <c r="E24" s="88">
        <v>821.85</v>
      </c>
      <c r="F24" s="39"/>
      <c r="G24" s="12"/>
      <c r="H24" s="168"/>
      <c r="I24" s="12"/>
    </row>
    <row r="25" spans="1:9" ht="19.8" customHeight="1" x14ac:dyDescent="0.3">
      <c r="A25" s="4" t="s">
        <v>319</v>
      </c>
      <c r="B25" s="431" t="s">
        <v>320</v>
      </c>
      <c r="C25" s="432"/>
      <c r="D25" s="4" t="s">
        <v>568</v>
      </c>
      <c r="E25" s="88">
        <v>847.82</v>
      </c>
      <c r="F25" s="39"/>
      <c r="G25" s="12"/>
      <c r="H25" s="168"/>
      <c r="I25" s="12"/>
    </row>
    <row r="26" spans="1:9" ht="19.8" customHeight="1" x14ac:dyDescent="0.3">
      <c r="A26" s="4" t="s">
        <v>321</v>
      </c>
      <c r="B26" s="431" t="s">
        <v>322</v>
      </c>
      <c r="C26" s="432"/>
      <c r="D26" s="4" t="s">
        <v>568</v>
      </c>
      <c r="E26" s="88">
        <v>810.49</v>
      </c>
      <c r="F26" s="39"/>
      <c r="G26" s="12"/>
      <c r="H26" s="168"/>
      <c r="I26" s="12"/>
    </row>
    <row r="27" spans="1:9" ht="25.05" customHeight="1" x14ac:dyDescent="0.3">
      <c r="A27" s="4" t="s">
        <v>323</v>
      </c>
      <c r="B27" s="431" t="s">
        <v>324</v>
      </c>
      <c r="C27" s="432"/>
      <c r="D27" s="4" t="s">
        <v>568</v>
      </c>
      <c r="E27" s="88">
        <v>809.79</v>
      </c>
      <c r="F27" s="39"/>
      <c r="G27" s="12"/>
      <c r="H27" s="168"/>
      <c r="I27" s="12"/>
    </row>
    <row r="28" spans="1:9" ht="25.05" customHeight="1" x14ac:dyDescent="0.3">
      <c r="A28" s="4" t="s">
        <v>325</v>
      </c>
      <c r="B28" s="431" t="s">
        <v>326</v>
      </c>
      <c r="C28" s="432"/>
      <c r="D28" s="4" t="s">
        <v>568</v>
      </c>
      <c r="E28" s="88">
        <v>834.22</v>
      </c>
      <c r="F28" s="39"/>
      <c r="G28" s="12"/>
      <c r="H28" s="168"/>
      <c r="I28" s="12"/>
    </row>
    <row r="29" spans="1:9" ht="25.05" customHeight="1" x14ac:dyDescent="0.3">
      <c r="A29" s="4" t="s">
        <v>327</v>
      </c>
      <c r="B29" s="431" t="s">
        <v>328</v>
      </c>
      <c r="C29" s="432"/>
      <c r="D29" s="4" t="s">
        <v>568</v>
      </c>
      <c r="E29" s="88">
        <v>829.07</v>
      </c>
      <c r="F29" s="39"/>
      <c r="G29" s="12"/>
      <c r="H29" s="168"/>
      <c r="I29" s="12"/>
    </row>
    <row r="30" spans="1:9" x14ac:dyDescent="0.3">
      <c r="A30" s="95"/>
      <c r="B30" s="11"/>
      <c r="C30" s="11"/>
      <c r="D30" s="95"/>
      <c r="E30" s="96"/>
      <c r="F30" s="96"/>
      <c r="G30" s="12"/>
      <c r="H30" s="168"/>
      <c r="I30" s="12"/>
    </row>
    <row r="31" spans="1:9" x14ac:dyDescent="0.3">
      <c r="A31" s="435" t="s">
        <v>329</v>
      </c>
      <c r="B31" s="435"/>
      <c r="C31" s="435"/>
      <c r="D31" s="435"/>
      <c r="E31" s="435"/>
      <c r="F31" s="175"/>
      <c r="G31" s="12"/>
      <c r="H31" s="168"/>
      <c r="I31" s="12"/>
    </row>
    <row r="32" spans="1:9" ht="26.4" x14ac:dyDescent="0.3">
      <c r="A32" s="70" t="s">
        <v>624</v>
      </c>
      <c r="B32" s="433" t="s">
        <v>281</v>
      </c>
      <c r="C32" s="434"/>
      <c r="D32" s="80" t="s">
        <v>160</v>
      </c>
      <c r="E32" s="80" t="s">
        <v>268</v>
      </c>
      <c r="F32" s="10"/>
      <c r="G32" s="12"/>
      <c r="H32" s="168"/>
      <c r="I32" s="12"/>
    </row>
    <row r="33" spans="1:9" ht="19.95" customHeight="1" x14ac:dyDescent="0.3">
      <c r="A33" s="4" t="s">
        <v>330</v>
      </c>
      <c r="B33" s="431" t="s">
        <v>331</v>
      </c>
      <c r="C33" s="432"/>
      <c r="D33" s="4" t="s">
        <v>568</v>
      </c>
      <c r="E33" s="88">
        <v>1702.84</v>
      </c>
      <c r="F33" s="39"/>
      <c r="G33" s="12"/>
      <c r="H33" s="168"/>
      <c r="I33" s="12"/>
    </row>
    <row r="34" spans="1:9" ht="19.95" customHeight="1" x14ac:dyDescent="0.3">
      <c r="A34" s="4" t="s">
        <v>332</v>
      </c>
      <c r="B34" s="314" t="s">
        <v>731</v>
      </c>
      <c r="C34" s="335"/>
      <c r="D34" s="4" t="s">
        <v>568</v>
      </c>
      <c r="E34" s="88">
        <v>2799.54</v>
      </c>
      <c r="F34" s="39"/>
      <c r="G34" s="12"/>
      <c r="H34" s="168"/>
      <c r="I34" s="12"/>
    </row>
    <row r="35" spans="1:9" ht="19.95" customHeight="1" x14ac:dyDescent="0.3">
      <c r="A35" s="4" t="s">
        <v>333</v>
      </c>
      <c r="B35" s="431" t="s">
        <v>334</v>
      </c>
      <c r="C35" s="432"/>
      <c r="D35" s="4" t="s">
        <v>568</v>
      </c>
      <c r="E35" s="88">
        <v>2423.16</v>
      </c>
      <c r="F35" s="39"/>
      <c r="G35" s="12"/>
      <c r="H35" s="168"/>
      <c r="I35" s="12"/>
    </row>
    <row r="36" spans="1:9" ht="19.95" customHeight="1" x14ac:dyDescent="0.3">
      <c r="A36" s="4" t="s">
        <v>335</v>
      </c>
      <c r="B36" s="431" t="s">
        <v>336</v>
      </c>
      <c r="C36" s="432"/>
      <c r="D36" s="4" t="s">
        <v>568</v>
      </c>
      <c r="E36" s="88">
        <v>1693.3</v>
      </c>
      <c r="F36" s="39"/>
      <c r="G36" s="12"/>
      <c r="H36" s="168"/>
      <c r="I36" s="12"/>
    </row>
    <row r="37" spans="1:9" ht="19.95" customHeight="1" x14ac:dyDescent="0.3">
      <c r="A37" s="4" t="s">
        <v>337</v>
      </c>
      <c r="B37" s="431" t="s">
        <v>338</v>
      </c>
      <c r="C37" s="432"/>
      <c r="D37" s="4" t="s">
        <v>568</v>
      </c>
      <c r="E37" s="88">
        <v>1788.56</v>
      </c>
      <c r="F37" s="39"/>
      <c r="G37" s="12"/>
      <c r="H37" s="168"/>
      <c r="I37" s="12"/>
    </row>
    <row r="38" spans="1:9" ht="19.95" customHeight="1" x14ac:dyDescent="0.3">
      <c r="A38" s="4" t="s">
        <v>339</v>
      </c>
      <c r="B38" s="431" t="s">
        <v>340</v>
      </c>
      <c r="C38" s="432"/>
      <c r="D38" s="4" t="s">
        <v>568</v>
      </c>
      <c r="E38" s="88">
        <v>2364.15</v>
      </c>
      <c r="F38" s="39"/>
      <c r="G38" s="12"/>
      <c r="H38" s="168"/>
      <c r="I38" s="12"/>
    </row>
    <row r="39" spans="1:9" ht="19.95" customHeight="1" x14ac:dyDescent="0.3">
      <c r="A39" s="4" t="s">
        <v>341</v>
      </c>
      <c r="B39" s="431" t="s">
        <v>342</v>
      </c>
      <c r="C39" s="432"/>
      <c r="D39" s="4" t="s">
        <v>568</v>
      </c>
      <c r="E39" s="88">
        <v>2430.02</v>
      </c>
      <c r="F39" s="39"/>
      <c r="G39" s="12"/>
      <c r="H39" s="168"/>
      <c r="I39" s="12"/>
    </row>
    <row r="40" spans="1:9" ht="19.95" customHeight="1" x14ac:dyDescent="0.3">
      <c r="A40" s="4" t="s">
        <v>343</v>
      </c>
      <c r="B40" s="431" t="s">
        <v>344</v>
      </c>
      <c r="C40" s="432"/>
      <c r="D40" s="4" t="s">
        <v>568</v>
      </c>
      <c r="E40" s="88">
        <v>1199.73</v>
      </c>
      <c r="F40" s="39"/>
      <c r="G40" s="12"/>
      <c r="H40" s="168"/>
      <c r="I40" s="12"/>
    </row>
    <row r="41" spans="1:9" ht="19.95" customHeight="1" x14ac:dyDescent="0.3">
      <c r="A41" s="4" t="s">
        <v>345</v>
      </c>
      <c r="B41" s="314" t="s">
        <v>346</v>
      </c>
      <c r="C41" s="335"/>
      <c r="D41" s="4" t="s">
        <v>568</v>
      </c>
      <c r="E41" s="88">
        <v>1773.74</v>
      </c>
      <c r="F41" s="39"/>
      <c r="G41" s="12"/>
      <c r="H41" s="168"/>
      <c r="I41" s="12"/>
    </row>
    <row r="42" spans="1:9" ht="19.95" customHeight="1" x14ac:dyDescent="0.3">
      <c r="A42" s="4" t="s">
        <v>347</v>
      </c>
      <c r="B42" s="431" t="s">
        <v>348</v>
      </c>
      <c r="C42" s="432"/>
      <c r="D42" s="4" t="s">
        <v>568</v>
      </c>
      <c r="E42" s="88">
        <v>927.27</v>
      </c>
      <c r="F42" s="39"/>
      <c r="G42" s="12"/>
      <c r="H42" s="168"/>
      <c r="I42" s="12"/>
    </row>
    <row r="43" spans="1:9" ht="19.95" customHeight="1" x14ac:dyDescent="0.3">
      <c r="A43" s="4" t="s">
        <v>349</v>
      </c>
      <c r="B43" s="431" t="s">
        <v>350</v>
      </c>
      <c r="C43" s="432"/>
      <c r="D43" s="4" t="s">
        <v>568</v>
      </c>
      <c r="E43" s="88">
        <v>1101.83</v>
      </c>
      <c r="F43" s="39"/>
      <c r="G43" s="12"/>
      <c r="H43" s="168"/>
      <c r="I43" s="12"/>
    </row>
    <row r="44" spans="1:9" ht="19.95" customHeight="1" x14ac:dyDescent="0.3">
      <c r="A44" s="4" t="s">
        <v>351</v>
      </c>
      <c r="B44" s="314" t="s">
        <v>352</v>
      </c>
      <c r="C44" s="335"/>
      <c r="D44" s="4" t="s">
        <v>568</v>
      </c>
      <c r="E44" s="88">
        <v>1340.07</v>
      </c>
      <c r="F44" s="39"/>
      <c r="G44" s="12"/>
      <c r="H44" s="168"/>
      <c r="I44" s="12"/>
    </row>
    <row r="45" spans="1:9" ht="19.95" customHeight="1" x14ac:dyDescent="0.3">
      <c r="A45" s="4" t="s">
        <v>353</v>
      </c>
      <c r="B45" s="314" t="s">
        <v>354</v>
      </c>
      <c r="C45" s="335"/>
      <c r="D45" s="4" t="s">
        <v>568</v>
      </c>
      <c r="E45" s="88">
        <v>1982.98</v>
      </c>
      <c r="F45" s="39"/>
      <c r="G45" s="12"/>
      <c r="H45" s="168"/>
      <c r="I45" s="12"/>
    </row>
    <row r="46" spans="1:9" ht="19.95" customHeight="1" x14ac:dyDescent="0.3">
      <c r="A46" s="4" t="s">
        <v>355</v>
      </c>
      <c r="B46" s="314" t="s">
        <v>732</v>
      </c>
      <c r="C46" s="335"/>
      <c r="D46" s="4" t="s">
        <v>568</v>
      </c>
      <c r="E46" s="88">
        <v>1105.33</v>
      </c>
      <c r="F46" s="39"/>
      <c r="G46" s="12"/>
      <c r="H46" s="168"/>
      <c r="I46" s="12"/>
    </row>
    <row r="47" spans="1:9" ht="19.95" customHeight="1" x14ac:dyDescent="0.3">
      <c r="A47" s="4" t="s">
        <v>356</v>
      </c>
      <c r="B47" s="314" t="s">
        <v>357</v>
      </c>
      <c r="C47" s="335"/>
      <c r="D47" s="4" t="s">
        <v>568</v>
      </c>
      <c r="E47" s="88">
        <v>1208.3800000000001</v>
      </c>
      <c r="F47" s="39"/>
      <c r="G47" s="12"/>
      <c r="H47" s="168"/>
      <c r="I47" s="12"/>
    </row>
    <row r="48" spans="1:9" ht="19.95" customHeight="1" x14ac:dyDescent="0.3">
      <c r="A48" s="4" t="s">
        <v>358</v>
      </c>
      <c r="B48" s="314" t="s">
        <v>733</v>
      </c>
      <c r="C48" s="335"/>
      <c r="D48" s="4" t="s">
        <v>568</v>
      </c>
      <c r="E48" s="88">
        <v>1322.95</v>
      </c>
      <c r="F48" s="39"/>
      <c r="G48" s="12"/>
      <c r="H48" s="168"/>
      <c r="I48" s="12"/>
    </row>
    <row r="49" spans="1:9" ht="16.8" customHeight="1" x14ac:dyDescent="0.3">
      <c r="A49" s="4" t="s">
        <v>359</v>
      </c>
      <c r="B49" s="314" t="s">
        <v>360</v>
      </c>
      <c r="C49" s="335"/>
      <c r="D49" s="4" t="s">
        <v>568</v>
      </c>
      <c r="E49" s="88">
        <v>1690.3</v>
      </c>
      <c r="F49" s="39"/>
      <c r="G49" s="12"/>
      <c r="H49" s="168"/>
      <c r="I49" s="12"/>
    </row>
    <row r="50" spans="1:9" x14ac:dyDescent="0.3">
      <c r="A50" s="6"/>
      <c r="B50" s="7"/>
      <c r="C50" s="7"/>
      <c r="D50" s="7"/>
      <c r="E50" s="7"/>
      <c r="F50" s="7"/>
      <c r="G50" s="7"/>
      <c r="H50" s="7"/>
      <c r="I50" s="12"/>
    </row>
    <row r="51" spans="1:9" x14ac:dyDescent="0.3">
      <c r="A51" s="435" t="s">
        <v>361</v>
      </c>
      <c r="B51" s="435"/>
      <c r="C51" s="435"/>
      <c r="D51" s="435"/>
      <c r="E51" s="435"/>
      <c r="F51" s="175"/>
      <c r="G51" s="12"/>
      <c r="H51" s="168"/>
      <c r="I51" s="12"/>
    </row>
    <row r="52" spans="1:9" ht="26.4" x14ac:dyDescent="0.3">
      <c r="A52" s="70" t="s">
        <v>624</v>
      </c>
      <c r="B52" s="433" t="s">
        <v>281</v>
      </c>
      <c r="C52" s="434"/>
      <c r="D52" s="80" t="s">
        <v>160</v>
      </c>
      <c r="E52" s="80" t="s">
        <v>268</v>
      </c>
      <c r="F52" s="10"/>
      <c r="G52" s="12"/>
      <c r="H52" s="168"/>
      <c r="I52" s="12"/>
    </row>
    <row r="53" spans="1:9" ht="30" customHeight="1" x14ac:dyDescent="0.3">
      <c r="A53" s="4" t="s">
        <v>362</v>
      </c>
      <c r="B53" s="431" t="s">
        <v>363</v>
      </c>
      <c r="C53" s="432"/>
      <c r="D53" s="4" t="s">
        <v>364</v>
      </c>
      <c r="E53" s="88">
        <v>300.86968085106383</v>
      </c>
      <c r="F53" s="39"/>
      <c r="G53" s="12"/>
      <c r="H53" s="168"/>
      <c r="I53" s="12"/>
    </row>
    <row r="54" spans="1:9" ht="22.2" customHeight="1" x14ac:dyDescent="0.3">
      <c r="A54" s="4" t="s">
        <v>365</v>
      </c>
      <c r="B54" s="431" t="s">
        <v>366</v>
      </c>
      <c r="C54" s="432"/>
      <c r="D54" s="4" t="s">
        <v>364</v>
      </c>
      <c r="E54" s="88">
        <v>356.38297872340428</v>
      </c>
      <c r="F54" s="39"/>
      <c r="G54" s="12"/>
      <c r="H54" s="168"/>
      <c r="I54" s="12"/>
    </row>
    <row r="55" spans="1:9" ht="22.2" customHeight="1" x14ac:dyDescent="0.3">
      <c r="A55" s="4" t="s">
        <v>367</v>
      </c>
      <c r="B55" s="431" t="s">
        <v>368</v>
      </c>
      <c r="C55" s="432"/>
      <c r="D55" s="4" t="s">
        <v>364</v>
      </c>
      <c r="E55" s="88">
        <v>398.57978723404261</v>
      </c>
      <c r="F55" s="39"/>
      <c r="G55" s="12"/>
      <c r="H55" s="168"/>
      <c r="I55" s="12"/>
    </row>
    <row r="56" spans="1:9" ht="33.6" customHeight="1" x14ac:dyDescent="0.3">
      <c r="A56" s="4" t="s">
        <v>369</v>
      </c>
      <c r="B56" s="431" t="s">
        <v>370</v>
      </c>
      <c r="C56" s="432"/>
      <c r="D56" s="4" t="s">
        <v>364</v>
      </c>
      <c r="E56" s="88">
        <v>339.27393617021278</v>
      </c>
      <c r="F56" s="39"/>
      <c r="G56" s="12"/>
      <c r="H56" s="168"/>
      <c r="I56" s="12"/>
    </row>
    <row r="57" spans="1:9" ht="18.600000000000001" customHeight="1" x14ac:dyDescent="0.3">
      <c r="A57" s="4" t="s">
        <v>371</v>
      </c>
      <c r="B57" s="431" t="s">
        <v>372</v>
      </c>
      <c r="C57" s="432"/>
      <c r="D57" s="4" t="s">
        <v>364</v>
      </c>
      <c r="E57" s="88">
        <v>326.02659574468083</v>
      </c>
      <c r="F57" s="39"/>
      <c r="G57" s="12"/>
      <c r="H57" s="168"/>
      <c r="I57" s="12"/>
    </row>
    <row r="58" spans="1:9" ht="22.2" customHeight="1" x14ac:dyDescent="0.3">
      <c r="A58" s="4" t="s">
        <v>373</v>
      </c>
      <c r="B58" s="431" t="s">
        <v>374</v>
      </c>
      <c r="C58" s="432"/>
      <c r="D58" s="4" t="s">
        <v>364</v>
      </c>
      <c r="E58" s="88">
        <v>424.51329787234044</v>
      </c>
      <c r="F58" s="39"/>
      <c r="G58" s="12"/>
      <c r="H58" s="168"/>
      <c r="I58" s="12"/>
    </row>
    <row r="59" spans="1:9" ht="23.4" customHeight="1" x14ac:dyDescent="0.3">
      <c r="A59" s="4" t="s">
        <v>375</v>
      </c>
      <c r="B59" s="431" t="s">
        <v>376</v>
      </c>
      <c r="C59" s="432"/>
      <c r="D59" s="4" t="s">
        <v>364</v>
      </c>
      <c r="E59" s="88">
        <v>452</v>
      </c>
      <c r="F59" s="39"/>
      <c r="G59" s="12"/>
      <c r="H59" s="168"/>
      <c r="I59" s="12"/>
    </row>
    <row r="60" spans="1:9" ht="23.4" customHeight="1" x14ac:dyDescent="0.3">
      <c r="A60" s="4" t="s">
        <v>377</v>
      </c>
      <c r="B60" s="431" t="s">
        <v>378</v>
      </c>
      <c r="C60" s="432"/>
      <c r="D60" s="4" t="s">
        <v>364</v>
      </c>
      <c r="E60" s="88">
        <v>358.64627659574472</v>
      </c>
      <c r="F60" s="39"/>
      <c r="G60" s="12"/>
      <c r="H60" s="168"/>
      <c r="I60" s="12"/>
    </row>
    <row r="61" spans="1:9" ht="30" customHeight="1" x14ac:dyDescent="0.3">
      <c r="A61" s="4" t="s">
        <v>379</v>
      </c>
      <c r="B61" s="431" t="s">
        <v>380</v>
      </c>
      <c r="C61" s="432"/>
      <c r="D61" s="4" t="s">
        <v>364</v>
      </c>
      <c r="E61" s="88">
        <v>468.906914893617</v>
      </c>
      <c r="F61" s="39"/>
      <c r="G61" s="12"/>
      <c r="H61" s="168"/>
      <c r="I61" s="12"/>
    </row>
    <row r="62" spans="1:9" ht="30" customHeight="1" x14ac:dyDescent="0.3">
      <c r="A62" s="4" t="s">
        <v>381</v>
      </c>
      <c r="B62" s="314" t="s">
        <v>382</v>
      </c>
      <c r="C62" s="335"/>
      <c r="D62" s="4" t="s">
        <v>364</v>
      </c>
      <c r="E62" s="88">
        <v>464.343085106383</v>
      </c>
      <c r="F62" s="39"/>
      <c r="G62" s="12"/>
      <c r="H62" s="168"/>
      <c r="I62" s="12"/>
    </row>
    <row r="63" spans="1:9" ht="19.95" customHeight="1" x14ac:dyDescent="0.3">
      <c r="A63" s="4" t="s">
        <v>383</v>
      </c>
      <c r="B63" s="431" t="s">
        <v>384</v>
      </c>
      <c r="C63" s="432"/>
      <c r="D63" s="4" t="s">
        <v>364</v>
      </c>
      <c r="E63" s="88">
        <v>395.7659574468085</v>
      </c>
      <c r="F63" s="39"/>
      <c r="G63" s="12"/>
      <c r="H63" s="168"/>
      <c r="I63" s="12"/>
    </row>
    <row r="64" spans="1:9" ht="19.95" customHeight="1" x14ac:dyDescent="0.3">
      <c r="A64" s="4" t="s">
        <v>385</v>
      </c>
      <c r="B64" s="431" t="s">
        <v>386</v>
      </c>
      <c r="C64" s="432"/>
      <c r="D64" s="4" t="s">
        <v>364</v>
      </c>
      <c r="E64" s="88">
        <v>396.14893617021278</v>
      </c>
      <c r="F64" s="39"/>
      <c r="G64" s="12"/>
      <c r="H64" s="168"/>
      <c r="I64" s="12"/>
    </row>
    <row r="65" spans="1:9" ht="19.95" customHeight="1" x14ac:dyDescent="0.3">
      <c r="A65" s="4" t="s">
        <v>387</v>
      </c>
      <c r="B65" s="431" t="s">
        <v>388</v>
      </c>
      <c r="C65" s="432"/>
      <c r="D65" s="4" t="s">
        <v>364</v>
      </c>
      <c r="E65" s="88">
        <v>424.31382978723411</v>
      </c>
      <c r="F65" s="39"/>
      <c r="G65" s="12"/>
      <c r="H65" s="168"/>
      <c r="I65" s="12"/>
    </row>
    <row r="66" spans="1:9" ht="19.95" customHeight="1" x14ac:dyDescent="0.3">
      <c r="A66" s="4" t="s">
        <v>389</v>
      </c>
      <c r="B66" s="431" t="s">
        <v>390</v>
      </c>
      <c r="C66" s="432"/>
      <c r="D66" s="4" t="s">
        <v>364</v>
      </c>
      <c r="E66" s="88">
        <v>386.32180851063828</v>
      </c>
      <c r="F66" s="39"/>
      <c r="G66" s="12"/>
      <c r="H66" s="168"/>
      <c r="I66" s="12"/>
    </row>
    <row r="67" spans="1:9" ht="29.4" customHeight="1" x14ac:dyDescent="0.3">
      <c r="A67" s="4" t="s">
        <v>391</v>
      </c>
      <c r="B67" s="431" t="s">
        <v>392</v>
      </c>
      <c r="C67" s="432"/>
      <c r="D67" s="4" t="s">
        <v>364</v>
      </c>
      <c r="E67" s="76">
        <v>740.375</v>
      </c>
      <c r="F67" s="191"/>
      <c r="G67" s="12"/>
      <c r="H67" s="168"/>
      <c r="I67" s="12"/>
    </row>
    <row r="68" spans="1:9" ht="19.95" customHeight="1" x14ac:dyDescent="0.3">
      <c r="A68" s="4" t="s">
        <v>393</v>
      </c>
      <c r="B68" s="431" t="s">
        <v>394</v>
      </c>
      <c r="C68" s="432"/>
      <c r="D68" s="4" t="s">
        <v>364</v>
      </c>
      <c r="E68" s="76">
        <v>844.59500000000003</v>
      </c>
      <c r="F68" s="191"/>
      <c r="G68" s="12"/>
      <c r="H68" s="168"/>
      <c r="I68" s="12"/>
    </row>
    <row r="69" spans="1:9" ht="25.05" customHeight="1" x14ac:dyDescent="0.3">
      <c r="A69" s="4" t="s">
        <v>395</v>
      </c>
      <c r="B69" s="431" t="s">
        <v>396</v>
      </c>
      <c r="C69" s="432"/>
      <c r="D69" s="4" t="s">
        <v>364</v>
      </c>
      <c r="E69" s="76">
        <v>843.26499999999999</v>
      </c>
      <c r="F69" s="191"/>
      <c r="G69" s="12"/>
      <c r="H69" s="168"/>
      <c r="I69" s="12"/>
    </row>
    <row r="70" spans="1:9" ht="25.05" customHeight="1" x14ac:dyDescent="0.3">
      <c r="A70" s="4" t="s">
        <v>397</v>
      </c>
      <c r="B70" s="431" t="s">
        <v>398</v>
      </c>
      <c r="C70" s="432"/>
      <c r="D70" s="4" t="s">
        <v>364</v>
      </c>
      <c r="E70" s="76">
        <v>833.35500000000002</v>
      </c>
      <c r="F70" s="191"/>
      <c r="G70" s="12"/>
      <c r="H70" s="168"/>
      <c r="I70" s="12"/>
    </row>
    <row r="71" spans="1:9" ht="25.05" customHeight="1" x14ac:dyDescent="0.3">
      <c r="A71" s="4" t="s">
        <v>399</v>
      </c>
      <c r="B71" s="431" t="s">
        <v>400</v>
      </c>
      <c r="C71" s="432"/>
      <c r="D71" s="4" t="s">
        <v>364</v>
      </c>
      <c r="E71" s="76">
        <v>337.89</v>
      </c>
      <c r="F71" s="191"/>
      <c r="G71" s="12"/>
      <c r="H71" s="168"/>
      <c r="I71" s="12"/>
    </row>
    <row r="72" spans="1:9" x14ac:dyDescent="0.3">
      <c r="A72" s="14"/>
      <c r="B72" s="5"/>
      <c r="C72" s="5"/>
      <c r="D72" s="12"/>
      <c r="E72" s="12"/>
      <c r="F72" s="168"/>
      <c r="G72" s="12"/>
      <c r="H72" s="168"/>
      <c r="I72" s="12"/>
    </row>
    <row r="73" spans="1:9" ht="18" customHeight="1" x14ac:dyDescent="0.3">
      <c r="A73" s="440" t="s">
        <v>401</v>
      </c>
      <c r="B73" s="440"/>
      <c r="C73" s="440"/>
      <c r="D73" s="440"/>
      <c r="E73" s="440"/>
      <c r="F73" s="176"/>
      <c r="G73" s="12"/>
      <c r="H73" s="168"/>
      <c r="I73" s="12"/>
    </row>
    <row r="74" spans="1:9" x14ac:dyDescent="0.3">
      <c r="A74" s="235" t="s">
        <v>624</v>
      </c>
      <c r="B74" s="80" t="s">
        <v>151</v>
      </c>
      <c r="C74" s="88" t="s">
        <v>402</v>
      </c>
      <c r="D74" s="441" t="s">
        <v>403</v>
      </c>
      <c r="E74" s="442"/>
      <c r="F74" s="39"/>
      <c r="G74" s="12"/>
      <c r="H74" s="168"/>
      <c r="I74" s="12"/>
    </row>
    <row r="75" spans="1:9" ht="48.6" customHeight="1" x14ac:dyDescent="0.3">
      <c r="A75" s="4" t="s">
        <v>404</v>
      </c>
      <c r="B75" s="80" t="s">
        <v>405</v>
      </c>
      <c r="C75" s="88">
        <v>18.487237500000003</v>
      </c>
      <c r="D75" s="443">
        <v>19.267199999999999</v>
      </c>
      <c r="E75" s="444"/>
      <c r="F75" s="196"/>
      <c r="G75" s="12"/>
      <c r="H75" s="168"/>
      <c r="I75" s="12"/>
    </row>
    <row r="76" spans="1:9" x14ac:dyDescent="0.3">
      <c r="A76" s="5" t="s">
        <v>406</v>
      </c>
      <c r="B76" s="5"/>
      <c r="C76" s="5"/>
      <c r="D76" s="5"/>
      <c r="E76" s="5"/>
      <c r="F76" s="5"/>
      <c r="G76" s="5"/>
      <c r="H76" s="5"/>
      <c r="I76" s="97"/>
    </row>
    <row r="77" spans="1:9" ht="30" customHeight="1" x14ac:dyDescent="0.3">
      <c r="A77" s="385" t="s">
        <v>407</v>
      </c>
      <c r="B77" s="385"/>
      <c r="C77" s="385"/>
      <c r="D77" s="385"/>
      <c r="E77" s="385"/>
      <c r="F77" s="8"/>
      <c r="G77" s="8"/>
      <c r="H77" s="8"/>
      <c r="I77" s="8"/>
    </row>
    <row r="78" spans="1:9" ht="33" customHeight="1" x14ac:dyDescent="0.3">
      <c r="A78" s="439" t="s">
        <v>408</v>
      </c>
      <c r="B78" s="439"/>
      <c r="C78" s="439"/>
      <c r="D78" s="439"/>
      <c r="E78" s="439"/>
      <c r="F78" s="255"/>
      <c r="G78" s="255"/>
      <c r="H78" s="255"/>
      <c r="I78" s="255"/>
    </row>
    <row r="79" spans="1:9" ht="42" customHeight="1" x14ac:dyDescent="0.3">
      <c r="A79" s="405" t="s">
        <v>538</v>
      </c>
      <c r="B79" s="405"/>
      <c r="C79" s="405"/>
      <c r="D79" s="405"/>
      <c r="E79" s="405"/>
      <c r="F79" s="252"/>
      <c r="G79" s="252"/>
      <c r="H79" s="252"/>
      <c r="I79" s="252"/>
    </row>
    <row r="80" spans="1:9" ht="39.6" customHeight="1" x14ac:dyDescent="0.3">
      <c r="A80" s="405" t="s">
        <v>579</v>
      </c>
      <c r="B80" s="405"/>
      <c r="C80" s="405"/>
      <c r="D80" s="405"/>
      <c r="E80" s="405"/>
      <c r="F80" s="252"/>
      <c r="G80" s="252"/>
      <c r="H80" s="252"/>
      <c r="I80" s="252"/>
    </row>
  </sheetData>
  <mergeCells count="75">
    <mergeCell ref="A78:E78"/>
    <mergeCell ref="A79:E79"/>
    <mergeCell ref="A80:E80"/>
    <mergeCell ref="B64:C64"/>
    <mergeCell ref="B65:C65"/>
    <mergeCell ref="B66:C66"/>
    <mergeCell ref="B67:C67"/>
    <mergeCell ref="B68:C68"/>
    <mergeCell ref="B69:C69"/>
    <mergeCell ref="B70:C70"/>
    <mergeCell ref="B71:C71"/>
    <mergeCell ref="A73:E73"/>
    <mergeCell ref="D74:E74"/>
    <mergeCell ref="D75:E75"/>
    <mergeCell ref="A77:E77"/>
    <mergeCell ref="B62:C62"/>
    <mergeCell ref="B63:C63"/>
    <mergeCell ref="B52:C52"/>
    <mergeCell ref="B53:C53"/>
    <mergeCell ref="B54:C54"/>
    <mergeCell ref="B55:C55"/>
    <mergeCell ref="B56:C56"/>
    <mergeCell ref="B57:C57"/>
    <mergeCell ref="B58:C58"/>
    <mergeCell ref="B59:C59"/>
    <mergeCell ref="B60:C60"/>
    <mergeCell ref="B61:C61"/>
    <mergeCell ref="B46:C46"/>
    <mergeCell ref="B47:C47"/>
    <mergeCell ref="B48:C48"/>
    <mergeCell ref="B49:C49"/>
    <mergeCell ref="A51:E51"/>
    <mergeCell ref="B41:C41"/>
    <mergeCell ref="B42:C42"/>
    <mergeCell ref="B43:C43"/>
    <mergeCell ref="B44:C44"/>
    <mergeCell ref="B45:C45"/>
    <mergeCell ref="B36:C36"/>
    <mergeCell ref="B37:C37"/>
    <mergeCell ref="B38:C38"/>
    <mergeCell ref="B39:C39"/>
    <mergeCell ref="B40:C40"/>
    <mergeCell ref="A31:E31"/>
    <mergeCell ref="B32:C32"/>
    <mergeCell ref="B33:C33"/>
    <mergeCell ref="B34:C34"/>
    <mergeCell ref="B35:C35"/>
    <mergeCell ref="B25:C25"/>
    <mergeCell ref="B26:C26"/>
    <mergeCell ref="B27:C27"/>
    <mergeCell ref="B28:C28"/>
    <mergeCell ref="B29:C29"/>
    <mergeCell ref="B20:C20"/>
    <mergeCell ref="B21:C21"/>
    <mergeCell ref="B22:C22"/>
    <mergeCell ref="B23:C23"/>
    <mergeCell ref="B24:C24"/>
    <mergeCell ref="B19:C19"/>
    <mergeCell ref="B7:C7"/>
    <mergeCell ref="B8:C8"/>
    <mergeCell ref="B9:C9"/>
    <mergeCell ref="B10:C10"/>
    <mergeCell ref="B11:C11"/>
    <mergeCell ref="A13:E13"/>
    <mergeCell ref="A1:E1"/>
    <mergeCell ref="B16:C16"/>
    <mergeCell ref="B17:C17"/>
    <mergeCell ref="B18:C18"/>
    <mergeCell ref="B14:C14"/>
    <mergeCell ref="B15:C15"/>
    <mergeCell ref="A2:E2"/>
    <mergeCell ref="B3:C3"/>
    <mergeCell ref="B4:C4"/>
    <mergeCell ref="B5:C5"/>
    <mergeCell ref="B6:C6"/>
  </mergeCells>
  <pageMargins left="0.7" right="0.7" top="0.75" bottom="0.75" header="0.3" footer="0.3"/>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6" sqref="A26:F26"/>
    </sheetView>
  </sheetViews>
  <sheetFormatPr defaultRowHeight="14.4" x14ac:dyDescent="0.3"/>
  <cols>
    <col min="1" max="1" width="5.5546875" customWidth="1"/>
    <col min="3" max="3" width="25.5546875" customWidth="1"/>
    <col min="5" max="5" width="12.88671875" customWidth="1"/>
  </cols>
  <sheetData>
    <row r="1" spans="1:9" ht="20.399999999999999" customHeight="1" x14ac:dyDescent="0.3">
      <c r="A1" s="324" t="s">
        <v>759</v>
      </c>
      <c r="B1" s="324"/>
      <c r="C1" s="324"/>
      <c r="D1" s="324"/>
      <c r="E1" s="324"/>
      <c r="F1" s="324"/>
      <c r="G1" s="5"/>
      <c r="H1" s="168"/>
      <c r="I1" s="5"/>
    </row>
    <row r="2" spans="1:9" ht="24" customHeight="1" x14ac:dyDescent="0.3">
      <c r="A2" s="435" t="s">
        <v>409</v>
      </c>
      <c r="B2" s="435"/>
      <c r="C2" s="435"/>
      <c r="D2" s="435"/>
      <c r="E2" s="435"/>
      <c r="F2" s="435"/>
      <c r="G2" s="243"/>
      <c r="H2" s="175"/>
      <c r="I2" s="3"/>
    </row>
    <row r="3" spans="1:9" x14ac:dyDescent="0.3">
      <c r="A3" s="448" t="s">
        <v>624</v>
      </c>
      <c r="B3" s="398" t="s">
        <v>219</v>
      </c>
      <c r="C3" s="399"/>
      <c r="D3" s="312" t="s">
        <v>724</v>
      </c>
      <c r="E3" s="313"/>
      <c r="F3" s="10"/>
      <c r="G3" s="3"/>
      <c r="H3" s="191"/>
    </row>
    <row r="4" spans="1:9" ht="22.8" customHeight="1" x14ac:dyDescent="0.3">
      <c r="A4" s="449"/>
      <c r="B4" s="400"/>
      <c r="C4" s="401"/>
      <c r="D4" s="312"/>
      <c r="E4" s="313"/>
      <c r="F4" s="10"/>
      <c r="G4" s="3"/>
      <c r="H4" s="191"/>
    </row>
    <row r="5" spans="1:9" ht="40.799999999999997" customHeight="1" x14ac:dyDescent="0.3">
      <c r="A5" s="61" t="s">
        <v>410</v>
      </c>
      <c r="B5" s="314" t="s">
        <v>411</v>
      </c>
      <c r="C5" s="335"/>
      <c r="D5" s="443">
        <v>7656.64</v>
      </c>
      <c r="E5" s="444"/>
      <c r="F5" s="196"/>
      <c r="G5" s="3"/>
      <c r="H5" s="191"/>
    </row>
    <row r="6" spans="1:9" ht="29.4" customHeight="1" x14ac:dyDescent="0.3">
      <c r="A6" s="61" t="s">
        <v>412</v>
      </c>
      <c r="B6" s="314" t="s">
        <v>413</v>
      </c>
      <c r="C6" s="335"/>
      <c r="D6" s="443">
        <v>8897.7900294781066</v>
      </c>
      <c r="E6" s="444"/>
      <c r="F6" s="196"/>
      <c r="G6" s="3"/>
      <c r="H6" s="191"/>
    </row>
    <row r="7" spans="1:9" ht="23.4" customHeight="1" x14ac:dyDescent="0.3">
      <c r="A7" s="61" t="s">
        <v>414</v>
      </c>
      <c r="B7" s="314" t="s">
        <v>548</v>
      </c>
      <c r="C7" s="335"/>
      <c r="D7" s="450">
        <v>10211.17</v>
      </c>
      <c r="E7" s="451"/>
      <c r="F7" s="197"/>
      <c r="G7" s="3"/>
      <c r="H7" s="191"/>
    </row>
    <row r="8" spans="1:9" ht="18" customHeight="1" x14ac:dyDescent="0.3">
      <c r="A8" s="29"/>
      <c r="B8" s="85" t="s">
        <v>119</v>
      </c>
      <c r="C8" s="30"/>
      <c r="D8" s="31"/>
      <c r="E8" s="21"/>
      <c r="F8" s="21"/>
      <c r="G8" s="21"/>
      <c r="H8" s="21"/>
      <c r="I8" s="21"/>
    </row>
    <row r="9" spans="1:9" ht="25.05" customHeight="1" x14ac:dyDescent="0.3">
      <c r="A9" s="37" t="s">
        <v>120</v>
      </c>
      <c r="B9" s="405" t="s">
        <v>539</v>
      </c>
      <c r="C9" s="405"/>
      <c r="D9" s="405"/>
      <c r="E9" s="405"/>
      <c r="F9" s="405"/>
      <c r="G9" s="405"/>
      <c r="H9" s="252"/>
      <c r="I9" s="252"/>
    </row>
    <row r="10" spans="1:9" ht="40.200000000000003" customHeight="1" x14ac:dyDescent="0.3">
      <c r="A10" s="37" t="s">
        <v>121</v>
      </c>
      <c r="B10" s="405" t="s">
        <v>415</v>
      </c>
      <c r="C10" s="405"/>
      <c r="D10" s="405"/>
      <c r="E10" s="405"/>
      <c r="F10" s="405"/>
      <c r="G10" s="405"/>
      <c r="H10" s="252"/>
      <c r="I10" s="252"/>
    </row>
    <row r="11" spans="1:9" ht="28.8" customHeight="1" x14ac:dyDescent="0.3">
      <c r="A11" s="37"/>
      <c r="B11" s="405" t="s">
        <v>790</v>
      </c>
      <c r="C11" s="405"/>
      <c r="D11" s="405"/>
      <c r="E11" s="405"/>
      <c r="F11" s="405"/>
      <c r="G11" s="405"/>
      <c r="H11" s="252"/>
      <c r="I11" s="252"/>
    </row>
    <row r="12" spans="1:9" ht="25.05" customHeight="1" x14ac:dyDescent="0.3">
      <c r="A12" s="37"/>
      <c r="B12" s="403" t="s">
        <v>544</v>
      </c>
      <c r="C12" s="403"/>
      <c r="D12" s="403"/>
      <c r="E12" s="403"/>
      <c r="F12" s="403"/>
      <c r="G12" s="403"/>
      <c r="H12" s="170"/>
      <c r="I12" s="21"/>
    </row>
    <row r="13" spans="1:9" ht="25.05" customHeight="1" x14ac:dyDescent="0.3">
      <c r="A13" s="37"/>
      <c r="B13" s="406" t="s">
        <v>791</v>
      </c>
      <c r="C13" s="406"/>
      <c r="D13" s="406"/>
      <c r="E13" s="406"/>
      <c r="F13" s="406"/>
      <c r="G13" s="406"/>
      <c r="H13" s="253"/>
      <c r="I13" s="21"/>
    </row>
    <row r="14" spans="1:9" ht="25.05" customHeight="1" x14ac:dyDescent="0.3">
      <c r="A14" s="37"/>
      <c r="B14" s="404" t="s">
        <v>789</v>
      </c>
      <c r="C14" s="404"/>
      <c r="D14" s="404"/>
      <c r="E14" s="404"/>
      <c r="F14" s="404"/>
      <c r="G14" s="404"/>
      <c r="H14" s="171"/>
      <c r="I14" s="21"/>
    </row>
    <row r="15" spans="1:9" ht="27.6" customHeight="1" x14ac:dyDescent="0.3">
      <c r="A15" s="37" t="s">
        <v>227</v>
      </c>
      <c r="B15" s="405" t="s">
        <v>416</v>
      </c>
      <c r="C15" s="405"/>
      <c r="D15" s="405"/>
      <c r="E15" s="405"/>
      <c r="F15" s="405"/>
      <c r="G15" s="405"/>
      <c r="H15" s="252"/>
      <c r="I15" s="252"/>
    </row>
    <row r="16" spans="1:9" ht="25.05" customHeight="1" x14ac:dyDescent="0.3">
      <c r="A16" s="37"/>
      <c r="B16" s="408" t="s">
        <v>229</v>
      </c>
      <c r="C16" s="408"/>
      <c r="D16" s="408"/>
      <c r="E16" s="408"/>
      <c r="F16" s="408"/>
      <c r="G16" s="408"/>
      <c r="H16" s="174"/>
      <c r="I16" s="21"/>
    </row>
    <row r="17" spans="1:9" x14ac:dyDescent="0.3">
      <c r="A17" s="37"/>
      <c r="B17" s="83" t="s">
        <v>230</v>
      </c>
      <c r="C17" s="83"/>
      <c r="D17" s="83"/>
      <c r="E17" s="83"/>
      <c r="F17" s="171"/>
      <c r="G17" s="83"/>
      <c r="H17" s="171"/>
      <c r="I17" s="21"/>
    </row>
    <row r="18" spans="1:9" x14ac:dyDescent="0.3">
      <c r="A18" s="37"/>
      <c r="B18" s="83" t="s">
        <v>231</v>
      </c>
      <c r="C18" s="83"/>
      <c r="D18" s="83"/>
      <c r="E18" s="83"/>
      <c r="F18" s="171"/>
      <c r="G18" s="83"/>
      <c r="H18" s="171"/>
      <c r="I18" s="21"/>
    </row>
    <row r="19" spans="1:9" x14ac:dyDescent="0.3">
      <c r="A19" s="37"/>
      <c r="B19" s="83" t="s">
        <v>232</v>
      </c>
      <c r="C19" s="83"/>
      <c r="D19" s="83"/>
      <c r="E19" s="83"/>
      <c r="F19" s="171"/>
      <c r="G19" s="83"/>
      <c r="H19" s="171"/>
      <c r="I19" s="21"/>
    </row>
    <row r="20" spans="1:9" x14ac:dyDescent="0.3">
      <c r="A20" s="37"/>
      <c r="B20" s="83" t="s">
        <v>233</v>
      </c>
      <c r="C20" s="83"/>
      <c r="D20" s="83"/>
      <c r="E20" s="83"/>
      <c r="F20" s="171"/>
      <c r="G20" s="83"/>
      <c r="H20" s="171"/>
      <c r="I20" s="21"/>
    </row>
    <row r="21" spans="1:9" x14ac:dyDescent="0.3">
      <c r="A21" s="37"/>
      <c r="B21" s="83" t="s">
        <v>234</v>
      </c>
      <c r="C21" s="83"/>
      <c r="D21" s="83"/>
      <c r="E21" s="83"/>
      <c r="F21" s="171"/>
      <c r="G21" s="83"/>
      <c r="H21" s="171"/>
      <c r="I21" s="21"/>
    </row>
    <row r="22" spans="1:9" x14ac:dyDescent="0.3">
      <c r="A22" s="37"/>
      <c r="B22" s="83" t="s">
        <v>417</v>
      </c>
      <c r="C22" s="83"/>
      <c r="D22" s="83"/>
      <c r="E22" s="83"/>
      <c r="F22" s="171"/>
      <c r="G22" s="83"/>
      <c r="H22" s="171"/>
      <c r="I22" s="21"/>
    </row>
    <row r="23" spans="1:9" x14ac:dyDescent="0.3">
      <c r="A23" s="37"/>
      <c r="B23" s="83" t="s">
        <v>236</v>
      </c>
      <c r="C23" s="83"/>
      <c r="D23" s="83"/>
      <c r="E23" s="83"/>
      <c r="F23" s="171"/>
      <c r="G23" s="83"/>
      <c r="H23" s="171"/>
      <c r="I23" s="21"/>
    </row>
    <row r="24" spans="1:9" x14ac:dyDescent="0.3">
      <c r="A24" s="37"/>
      <c r="B24" s="83" t="s">
        <v>237</v>
      </c>
      <c r="C24" s="83"/>
      <c r="D24" s="83"/>
      <c r="E24" s="83"/>
      <c r="F24" s="171"/>
      <c r="G24" s="83"/>
      <c r="H24" s="171"/>
      <c r="I24" s="21"/>
    </row>
    <row r="25" spans="1:9" x14ac:dyDescent="0.3">
      <c r="A25" s="20"/>
      <c r="B25" s="22"/>
      <c r="C25" s="22"/>
      <c r="D25" s="22"/>
      <c r="E25" s="22"/>
      <c r="F25" s="22"/>
      <c r="G25" s="22"/>
      <c r="H25" s="22"/>
      <c r="I25" s="21"/>
    </row>
    <row r="26" spans="1:9" ht="19.8" customHeight="1" x14ac:dyDescent="0.3">
      <c r="A26" s="435" t="s">
        <v>418</v>
      </c>
      <c r="B26" s="435"/>
      <c r="C26" s="435"/>
      <c r="D26" s="435"/>
      <c r="E26" s="435"/>
      <c r="F26" s="435"/>
      <c r="G26" s="243"/>
      <c r="H26" s="175"/>
      <c r="I26" s="3"/>
    </row>
    <row r="27" spans="1:9" ht="33" customHeight="1" x14ac:dyDescent="0.3">
      <c r="A27" s="74" t="s">
        <v>624</v>
      </c>
      <c r="B27" s="344" t="s">
        <v>158</v>
      </c>
      <c r="C27" s="345"/>
      <c r="D27" s="232" t="s">
        <v>419</v>
      </c>
      <c r="E27" s="80" t="s">
        <v>661</v>
      </c>
      <c r="F27" s="10"/>
      <c r="G27" s="3"/>
      <c r="H27" s="191"/>
    </row>
    <row r="28" spans="1:9" ht="22.8" customHeight="1" x14ac:dyDescent="0.3">
      <c r="A28" s="139" t="s">
        <v>665</v>
      </c>
      <c r="B28" s="445" t="s">
        <v>666</v>
      </c>
      <c r="C28" s="446"/>
      <c r="D28" s="446"/>
      <c r="E28" s="447"/>
      <c r="F28" s="198"/>
      <c r="G28" s="12"/>
      <c r="H28" s="168"/>
    </row>
    <row r="29" spans="1:9" ht="72.599999999999994" customHeight="1" x14ac:dyDescent="0.3">
      <c r="A29" s="4" t="s">
        <v>420</v>
      </c>
      <c r="B29" s="314" t="s">
        <v>421</v>
      </c>
      <c r="C29" s="335"/>
      <c r="D29" s="80" t="s">
        <v>422</v>
      </c>
      <c r="E29" s="62">
        <v>34.630000000000003</v>
      </c>
      <c r="F29" s="199"/>
      <c r="G29" s="12"/>
      <c r="H29" s="168"/>
    </row>
    <row r="30" spans="1:9" x14ac:dyDescent="0.3">
      <c r="A30" s="1"/>
      <c r="B30" s="2"/>
      <c r="C30" s="2"/>
      <c r="D30" s="3"/>
      <c r="E30" s="3"/>
      <c r="F30" s="191"/>
      <c r="G30" s="3"/>
      <c r="H30" s="191"/>
      <c r="I30" s="3"/>
    </row>
  </sheetData>
  <mergeCells count="23">
    <mergeCell ref="A1:F1"/>
    <mergeCell ref="B11:G11"/>
    <mergeCell ref="B13:G13"/>
    <mergeCell ref="B15:G15"/>
    <mergeCell ref="A26:F26"/>
    <mergeCell ref="A2:F2"/>
    <mergeCell ref="A3:A4"/>
    <mergeCell ref="B3:C4"/>
    <mergeCell ref="B7:C7"/>
    <mergeCell ref="B5:C5"/>
    <mergeCell ref="B6:C6"/>
    <mergeCell ref="D3:E4"/>
    <mergeCell ref="D5:E5"/>
    <mergeCell ref="D6:E6"/>
    <mergeCell ref="D7:E7"/>
    <mergeCell ref="B9:G9"/>
    <mergeCell ref="B10:G10"/>
    <mergeCell ref="B27:C27"/>
    <mergeCell ref="B29:C29"/>
    <mergeCell ref="B12:G12"/>
    <mergeCell ref="B14:G14"/>
    <mergeCell ref="B16:G16"/>
    <mergeCell ref="B28:E28"/>
  </mergeCells>
  <pageMargins left="0.9055118110236221" right="0.51181102362204722" top="0.55118110236220474" bottom="0.5511811023622047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7.3320312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324" t="s">
        <v>423</v>
      </c>
      <c r="B1" s="324"/>
      <c r="C1" s="324"/>
      <c r="D1" s="324"/>
      <c r="E1" s="324"/>
      <c r="F1" s="324"/>
      <c r="G1" s="324"/>
    </row>
    <row r="2" spans="1:7" ht="26.4" customHeight="1" x14ac:dyDescent="0.3">
      <c r="A2" s="311" t="s">
        <v>424</v>
      </c>
      <c r="B2" s="311"/>
      <c r="C2" s="311"/>
      <c r="D2" s="311"/>
      <c r="E2" s="311"/>
      <c r="F2" s="311"/>
      <c r="G2" s="311"/>
    </row>
    <row r="3" spans="1:7" ht="39.6" x14ac:dyDescent="0.3">
      <c r="A3" s="229" t="s">
        <v>624</v>
      </c>
      <c r="B3" s="344" t="s">
        <v>425</v>
      </c>
      <c r="C3" s="345"/>
      <c r="D3" s="75" t="s">
        <v>151</v>
      </c>
      <c r="E3" s="75" t="s">
        <v>195</v>
      </c>
      <c r="F3" s="75" t="s">
        <v>426</v>
      </c>
      <c r="G3" s="75" t="s">
        <v>160</v>
      </c>
    </row>
    <row r="4" spans="1:7" ht="47.4" customHeight="1" x14ac:dyDescent="0.3">
      <c r="A4" s="46" t="s">
        <v>427</v>
      </c>
      <c r="B4" s="425" t="s">
        <v>428</v>
      </c>
      <c r="C4" s="425"/>
      <c r="D4" s="76" t="s">
        <v>429</v>
      </c>
      <c r="E4" s="76">
        <v>0.85</v>
      </c>
      <c r="F4" s="76">
        <v>2.9</v>
      </c>
      <c r="G4" s="80" t="s">
        <v>364</v>
      </c>
    </row>
    <row r="5" spans="1:7" ht="54.6" customHeight="1" x14ac:dyDescent="0.3">
      <c r="A5" s="68" t="s">
        <v>430</v>
      </c>
      <c r="B5" s="314" t="s">
        <v>431</v>
      </c>
      <c r="C5" s="335"/>
      <c r="D5" s="76" t="s">
        <v>432</v>
      </c>
      <c r="E5" s="81">
        <v>121</v>
      </c>
      <c r="F5" s="81">
        <v>270</v>
      </c>
      <c r="G5" s="80" t="s">
        <v>364</v>
      </c>
    </row>
    <row r="6" spans="1:7" ht="58.2" customHeight="1" x14ac:dyDescent="0.3">
      <c r="A6" s="68" t="s">
        <v>433</v>
      </c>
      <c r="B6" s="314" t="s">
        <v>434</v>
      </c>
      <c r="C6" s="335"/>
      <c r="D6" s="76" t="s">
        <v>432</v>
      </c>
      <c r="E6" s="81">
        <v>51</v>
      </c>
      <c r="F6" s="81">
        <v>163</v>
      </c>
      <c r="G6" s="80" t="s">
        <v>364</v>
      </c>
    </row>
    <row r="7" spans="1:7" ht="20.399999999999999" customHeight="1" x14ac:dyDescent="0.3">
      <c r="A7" s="38"/>
      <c r="B7" s="8" t="s">
        <v>119</v>
      </c>
      <c r="C7" s="8"/>
      <c r="D7" s="38"/>
      <c r="E7" s="39"/>
      <c r="F7" s="3"/>
      <c r="G7" s="10"/>
    </row>
    <row r="8" spans="1:7" ht="20.399999999999999" customHeight="1" x14ac:dyDescent="0.3">
      <c r="A8" s="34" t="s">
        <v>120</v>
      </c>
      <c r="B8" s="308" t="s">
        <v>435</v>
      </c>
      <c r="C8" s="308"/>
      <c r="D8" s="308"/>
      <c r="E8" s="308"/>
      <c r="F8" s="308"/>
      <c r="G8" s="308"/>
    </row>
  </sheetData>
  <mergeCells count="7">
    <mergeCell ref="B8:G8"/>
    <mergeCell ref="B3:C3"/>
    <mergeCell ref="A1:G1"/>
    <mergeCell ref="A2:G2"/>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2022-03-21T10:36:59Z</dcterms:modified>
</cp:coreProperties>
</file>